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arehouse Checklist" sheetId="1" r:id="rId4"/>
    <sheet state="visible" name="Audit Summary" sheetId="2" r:id="rId5"/>
  </sheets>
  <definedNames/>
  <calcPr/>
  <extLst>
    <ext uri="GoogleSheetsCustomDataVersion2">
      <go:sheetsCustomData xmlns:go="http://customooxmlschemas.google.com/" r:id="rId6" roundtripDataChecksum="yumKxsW7jtpdRTm5rvqYbFDnEupTvZ1aFucuh0tmGcQ="/>
    </ext>
  </extLst>
</workbook>
</file>

<file path=xl/sharedStrings.xml><?xml version="1.0" encoding="utf-8"?>
<sst xmlns="http://schemas.openxmlformats.org/spreadsheetml/2006/main" count="275" uniqueCount="221">
  <si>
    <t>SCHEDULE M — GMP COMPLIANCE CHECKLIST  |  WAREHOUSE</t>
  </si>
  <si>
    <t>Storage &amp; Material Handling  ·  Clause 2.5 Requirements  ·  Cold Chain  ·  Dispensing  ·  Traceability  ·  Recall Readiness  |  Schedule M, Drugs &amp; Cosmetics Rules 1945 (G.S.R.227(E)/2023)  |  Powered by schedulem.in</t>
  </si>
  <si>
    <t xml:space="preserve">  ▌ MINISTRY OF HEALTH &amp; FAMILY WELFARE, GOVT. OF INDIA  |  CDSCO / State Licensing Authority  |  Warehouse / Stores Department</t>
  </si>
  <si>
    <t>Manufacturing Licence No.:</t>
  </si>
  <si>
    <t>Warehouse / Site Location:</t>
  </si>
  <si>
    <t>COMPLIANCE SCORE</t>
  </si>
  <si>
    <t>Firm Name &amp; Address:</t>
  </si>
  <si>
    <t>Audit / Inspection Date:</t>
  </si>
  <si>
    <t>08-Mar-2026</t>
  </si>
  <si>
    <t>State Licensing Authority:</t>
  </si>
  <si>
    <t>Auditor / Inspector Name:</t>
  </si>
  <si>
    <t>Schedule M Reference:</t>
  </si>
  <si>
    <t>Cl. 2.5, G.S.R. 227(E) dated 28 Mar 2023</t>
  </si>
  <si>
    <t>Document No.:</t>
  </si>
  <si>
    <t>QA-CHK-WHS-001  Rev.01</t>
  </si>
  <si>
    <t>#</t>
  </si>
  <si>
    <t>Clause
Ref.</t>
  </si>
  <si>
    <t>Checklist Item / Requirement (Schedule M Cl. 2.5)</t>
  </si>
  <si>
    <t>Guidance Note / Verification Method</t>
  </si>
  <si>
    <t>Compliance
Status</t>
  </si>
  <si>
    <t>Evidence / Reference Record</t>
  </si>
  <si>
    <t>Observations &amp; Findings</t>
  </si>
  <si>
    <t>Corrective Action Required</t>
  </si>
  <si>
    <t>Responsible /
Due Date</t>
  </si>
  <si>
    <t xml:space="preserve">  2.5  —  WAREHOUSE PREMISES &amp; DESIGN    [Schedule M, Part I, Cl. 2.5 | Storage of Starting Materials, Packaging Materials &amp; Finished Goods]</t>
  </si>
  <si>
    <t>2.5.1</t>
  </si>
  <si>
    <t>Warehouse areas are of sufficient capacity to allow orderly storage of all materials: starting materials, packaging materials, intermediates, bulk product, and finished goods, with clear segregation between each category.</t>
  </si>
  <si>
    <t>Physical inspection; storage layout plan; material categories segregated by design or labelling.</t>
  </si>
  <si>
    <t>Not Checked</t>
  </si>
  <si>
    <t>2.5.2</t>
  </si>
  <si>
    <t>Separate, dedicated, access-controlled areas are provided for: quarantine materials, approved materials, rejected materials, returned goods, and recalled products; areas are clearly labelled with status.</t>
  </si>
  <si>
    <t>Physical segregation confirmed; locked quarantine cage or equivalent; status labels on all areas.</t>
  </si>
  <si>
    <t>2.5.3</t>
  </si>
  <si>
    <t>Receiving and dispatch areas are separated from storage areas and from each other; incoming materials are not allowed to commingle with approved stock before inspection and release.</t>
  </si>
  <si>
    <t>Physical layout; receiving SOP; material flow diagram.</t>
  </si>
  <si>
    <t>2.5.4</t>
  </si>
  <si>
    <t>Floors, walls, and ceilings of storage areas are smooth, cleanable, and in good repair; no cracks, holes, or water ingress observed; adequate drainage is in place to prevent flooding.</t>
  </si>
  <si>
    <t>Visual inspection; building maintenance log; pest entry-point survey.</t>
  </si>
  <si>
    <t>2.5.5</t>
  </si>
  <si>
    <t>Adequate lighting is provided throughout the warehouse for safe material handling, reading of labels, and inspection activities; lighting fixtures are protected against breakage.</t>
  </si>
  <si>
    <t>Lux meter readings (min. 200 lux storage, 500 lux inspection); last measurement date on record.</t>
  </si>
  <si>
    <t>2.5.6</t>
  </si>
  <si>
    <t>Ventilation is adequate to prevent condensation, temperature extremes, and accumulation of dust or fumes; ventilation system is maintained and inspected periodically.</t>
  </si>
  <si>
    <t>Ventilation maintenance records; temperature/humidity monitoring data reviewed.</t>
  </si>
  <si>
    <t>2.5.7</t>
  </si>
  <si>
    <t>The warehouse is secure against unauthorised entry; access is restricted to authorised personnel only; a visitor log is maintained; security measures are documented.</t>
  </si>
  <si>
    <t>Access control system (key card / log); visitor register; security SOP.</t>
  </si>
  <si>
    <t>2.5.8</t>
  </si>
  <si>
    <t>Bulk liquids, gases, and compressed materials are stored in dedicated areas with appropriate safety measures (bunding, ventilation, fire suppression, hazard signage) as per applicable regulations.</t>
  </si>
  <si>
    <t>Hazardous materials storage SOP; safety data sheets (SDS) available; bund capacity ≥ 110% largest container.</t>
  </si>
  <si>
    <t xml:space="preserve">  2.5 ENV  —  TEMPERATURE, HUMIDITY &amp; ENVIRONMENTAL CONTROL    [Schedule M Cl. 2.5 | ICH Q1A | WHO TRS 1010 Annex 9 — Good Storage Practices]</t>
  </si>
  <si>
    <t>2.5.9</t>
  </si>
  <si>
    <t>Storage conditions (temperature, humidity) are defined for each material category (e.g., ambient 15–25°C, cool store 8–15°C, refrigerator 2–8°C, freezer ≤ -15°C) and are aligned with approved labelling and pharmacopoeial requirements.</t>
  </si>
  <si>
    <t>Approved storage condition matrix for all products; cross-referenced to marketing authorisation / shelf-life data.</t>
  </si>
  <si>
    <t>2.5.10</t>
  </si>
  <si>
    <t>Temperature and humidity are continuously monitored using calibrated data loggers or a validated BMS; alert limits and action limits are defined; alarms are functional and tested.</t>
  </si>
  <si>
    <t>Data logger calibration certificates; alert/action limit SOP; alarm test records; last 3-month monitoring data reviewed.</t>
  </si>
  <si>
    <t>2.5.11</t>
  </si>
  <si>
    <t>Temperature mapping study has been conducted for all storage areas (ambient warehouse, cold rooms, refrigerators, freezers) at initial qualification and after any significant modification or seasonal change; reports are approved.</t>
  </si>
  <si>
    <t>Temperature mapping protocol and report; worst-case hot/cold spots identified; monitoring sensor placement justified by mapping data.</t>
  </si>
  <si>
    <t>2.5.12</t>
  </si>
  <si>
    <t>Out-of-range temperature/humidity excursions are documented, investigated, and assessed for impact on affected materials; excursion investigation reports are completed and approved by QA.</t>
  </si>
  <si>
    <t>Excursion investigation SOP; review last 3 excursion investigation reports; CAPA where applicable.</t>
  </si>
  <si>
    <t>2.5.13</t>
  </si>
  <si>
    <t>Air conditioning/refrigeration systems have backup provisions (standby unit, generator, emergency procedure) to prevent prolonged loss of storage conditions; contingency plan is documented and tested.</t>
  </si>
  <si>
    <t>Business continuity / cold chain contingency SOP; generator test records; backup equipment list.</t>
  </si>
  <si>
    <t>2.5.14</t>
  </si>
  <si>
    <t>Refrigerators and freezers used for pharmaceutical storage are dedicated (not domestic grade); interior surfaces are cleanable; defrost cycles are managed without causing product temperature excursion.</t>
  </si>
  <si>
    <t>Equipment specification; defrost cycle validation or management SOP; cleaning records.</t>
  </si>
  <si>
    <t xml:space="preserve">  2.5 REC  —  MATERIAL RECEIPT, QUARANTINE &amp; SAMPLING    [Schedule M Cl. 2.5 | Drugs &amp; Cosmetics Rules, Rule 74 — Receipt and Inspection of Materials]</t>
  </si>
  <si>
    <t>2.5.15</t>
  </si>
  <si>
    <t>A written goods receipt procedure is in place; all incoming materials are inspected at receipt for: identity, quantity, container integrity, labelling (supplier, batch, expiry), and transport condition before acceptance.</t>
  </si>
  <si>
    <t>Goods receipt SOP; goods receipt note (GRN) template; review 5 recent GRNs for completeness.</t>
  </si>
  <si>
    <t>2.5.16</t>
  </si>
  <si>
    <t>All incoming materials (starting materials, packaging materials, printed materials) are placed under quarantine immediately on receipt and physically segregated or clearly labelled QUARANTINE until QC release.</t>
  </si>
  <si>
    <t>Quarantine SOP; physical quarantine area or system (LIMS/ERP quarantine status); labels on incoming goods.</t>
  </si>
  <si>
    <t>2.5.17</t>
  </si>
  <si>
    <t>Delivery vehicles are inspected at receipt for cleanliness, temperature compliance (for cold-chain products), evidence of tampering, and presence of non-pharmaceutical goods; inspection is recorded.</t>
  </si>
  <si>
    <t>Vehicle inspection checklist; temperature recorder download from cold-chain deliveries; vehicle inspection log.</t>
  </si>
  <si>
    <t>2.5.18</t>
  </si>
  <si>
    <t>Sampling of incoming materials is performed by trained, authorised personnel following a written sampling SOP; sampling areas prevent cross-contamination; sampled containers are clearly identified.</t>
  </si>
  <si>
    <t>Sampling SOP; sampler training records; sampling booth/area available; SAMPLED labels applied.</t>
  </si>
  <si>
    <t>2.5.19</t>
  </si>
  <si>
    <t>Materials are released for use only after QC testing and formal approval by an authorised person; release status (APPROVED / REJECTED / QUARANTINE) is clearly displayed and updated in the materials management system.</t>
  </si>
  <si>
    <t>Material release SOP; authorised person list; LIMS or manual release record; status label compliance.</t>
  </si>
  <si>
    <t>2.5.20</t>
  </si>
  <si>
    <t>Rejected and non-conforming materials are clearly labelled REJECTED, physically segregated (locked area preferred), and disposed of in a timely manner under QA supervision; disposal records are maintained.</t>
  </si>
  <si>
    <t>Rejected materials register; disposal SOP and records; review last 5 rejections for correct handling.</t>
  </si>
  <si>
    <t xml:space="preserve">  2.5 STR  —  STORAGE, HANDLING, DISPENSING &amp; ISSUE    [Schedule M Cl. 2.5 | First-Expiry-First-Out (FEFO) | First-In-First-Out (FIFO)]</t>
  </si>
  <si>
    <t>2.5.21</t>
  </si>
  <si>
    <t>A FEFO (First-Expiry-First-Out) or FIFO (First-In-First-Out) system is implemented and enforced for all materials and finished products; the system is monitored for compliance.</t>
  </si>
  <si>
    <t>FEFO/FIFO SOP; storage layout supports FEFO; periodic FEFO compliance audit records.</t>
  </si>
  <si>
    <t>2.5.22</t>
  </si>
  <si>
    <t>All materials and finished products are stored off the floor on pallets, shelves, or racking; materials are not stored directly adjacent to external walls where condensation or pest entry may occur.</t>
  </si>
  <si>
    <t>Visual inspection; no floor storage observed; gap between wall and pallet ≥ 30 cm.</t>
  </si>
  <si>
    <t>2.5.23</t>
  </si>
  <si>
    <t>Stacking heights and weight limits for pallets and racking are defined and not exceeded; racking is inspected periodically for structural integrity; damaged racking is immediately tagged and removed from use.</t>
  </si>
  <si>
    <t>Racking load specification; stacking SOP; racking inspection records (annual or post-incident).</t>
  </si>
  <si>
    <t>2.5.24</t>
  </si>
  <si>
    <t>Weighing and measuring equipment in the dispensing area is calibrated; dispensing is performed in a designated, clean area under written procedures; a second person independently verifies weighed quantities.</t>
  </si>
  <si>
    <t>Balance calibration certificate; dispensing SOP; dispensing records with double-check sign-off.</t>
  </si>
  <si>
    <t>2.5.25</t>
  </si>
  <si>
    <t>Dispensing area is cleaned and checked for line clearance before each dispensing activity; no residues from previous materials are present; cleaning is recorded.</t>
  </si>
  <si>
    <t>Dispensing area cleaning SOP; line clearance checklist completed before each dispensing.</t>
  </si>
  <si>
    <t>2.5.26</t>
  </si>
  <si>
    <t>All dispensed materials are labelled with: material name, item code, batch number, weight/quantity dispensed, date, product for which dispensed, and dispenser initials.</t>
  </si>
  <si>
    <t>Dispensing labels; visual check of labels on dispensed containers; dispensing record compliance.</t>
  </si>
  <si>
    <t>2.5.27</t>
  </si>
  <si>
    <t>Returned unused materials are re-examined before re-use; reconcilement of issued vs. returned vs. used quantities is performed for each batch; discrepancies trigger investigation.</t>
  </si>
  <si>
    <t>Material reconciliation procedure; reconcilement records for last 5 batches; discrepancy log.</t>
  </si>
  <si>
    <t>2.5.28</t>
  </si>
  <si>
    <t>Printed packaging materials (labels, cartons, leaflets) are stored in a dedicated, locked area with restricted access; obsolete printed materials are controlled, quarantined, and destroyed with records.</t>
  </si>
  <si>
    <t>Printed materials storage SOP; access log; obsolete materials destruction records.</t>
  </si>
  <si>
    <t>2.5.29</t>
  </si>
  <si>
    <t>Controlled substances (Schedule X, narcotics, psychotropics) used in production are stored in a double-locked safe/vault; a register is maintained showing receipts, issues, balance, and authorised signatories.</t>
  </si>
  <si>
    <t>Controlled substances register; double-lock compliance; balance reconciliation; regulatory licence on file.</t>
  </si>
  <si>
    <t xml:space="preserve">  2.5 CC  —  COLD CHAIN &amp; SPECIAL STORAGE MANAGEMENT    [Schedule M | WHO TRS 1010 Annex 9 | Good Distribution Practice (GDP) — Cold Chain Products]</t>
  </si>
  <si>
    <t>2.5.30</t>
  </si>
  <si>
    <t>Cold-chain products (2–8°C, -15°C to -25°C, cryogenic) have documented storage and handling procedures; personnel handling cold-chain products are specifically trained.</t>
  </si>
  <si>
    <t>Cold-chain SOP; personnel training records; cold-chain product list with storage requirement.</t>
  </si>
  <si>
    <t>2.5.31</t>
  </si>
  <si>
    <t>Validated insulated containers, coolant packs, and qualified shippers are used for internal and external transfer of cold-chain materials; qualification records are available.</t>
  </si>
  <si>
    <t>Container/shipper qualification reports; coolant pack conditioning SOP; recent usage records.</t>
  </si>
  <si>
    <t>2.5.32</t>
  </si>
  <si>
    <t>Temperature-sensitive materials are never left on loading docks or in uncontrolled areas; maximum exposure time at ambient conditions during transfer is defined and monitored.</t>
  </si>
  <si>
    <t>Cold chain transfer SOP; maximum ambient exposure time specification; transfer records.</t>
  </si>
  <si>
    <t>2.5.33</t>
  </si>
  <si>
    <t>Light-sensitive, moisture-sensitive, and oxidation-sensitive materials are stored in appropriate containers and areas; these requirements are verified at goods receipt and during storage.</t>
  </si>
  <si>
    <t>Material specification database; storage condition labels; periodic monitoring compliance.</t>
  </si>
  <si>
    <t xml:space="preserve">  2.5 DOC  —  STOCK MANAGEMENT, DOCUMENTATION &amp; TRACEABILITY    [Schedule M | Rule 74 D&amp;C Rules | GS1 / Barcode Traceability | CDSCO Serialisation Guidelines]</t>
  </si>
  <si>
    <t>2.5.34</t>
  </si>
  <si>
    <t>A validated warehouse management system (WMS) or manual stock management system provides real-time inventory of all materials; stock cards or electronic records show batch number, quantity, location, and status.</t>
  </si>
  <si>
    <t>WMS validation summary or manual stock card system; inventory accuracy audit ≥ 99%.</t>
  </si>
  <si>
    <t>2.5.35</t>
  </si>
  <si>
    <t>Batch traceability is maintained from receipt to dispensing to finished product manufacture; full forward and backward traceability can be demonstrated within 4 hours.</t>
  </si>
  <si>
    <t>Traceability exercise records; test: trace 2 raw material batches to finished product and back.</t>
  </si>
  <si>
    <t>2.5.36</t>
  </si>
  <si>
    <t>Expiry date management is active; materials approaching expiry are flagged and removed from saleable stock before expiry; no expired materials are present in approved storage areas.</t>
  </si>
  <si>
    <t>Expiry date monitoring report; no expired items found during physical inspection.</t>
  </si>
  <si>
    <t>2.5.37</t>
  </si>
  <si>
    <t>Periodic stock reconciliation / physical inventory is performed (at minimum annually or per SOP); discrepancies between system records and physical count are investigated and resolved.</t>
  </si>
  <si>
    <t>Physical inventory records; discrepancy investigation reports; reconciliation sign-off by QA.</t>
  </si>
  <si>
    <t>2.5.38</t>
  </si>
  <si>
    <t>Finished product dispatch is performed only on valid delivery order with QA release authorisation; product is dispatched FEFO; dispatch records include: product, batch, quantity, recipient, vehicle, date, and temperature (if applicable).</t>
  </si>
  <si>
    <t>Dispatch SOP; dispatch records for last 10 consignments reviewed; release certificate attached.</t>
  </si>
  <si>
    <t>2.5.39</t>
  </si>
  <si>
    <t>Distribution records enable complete recall of any batch within defined timelines (typically ≤ 24 hours for urgent recalls); a recall SOP is in place, tested, and current.</t>
  </si>
  <si>
    <t>Recall SOP; mock recall exercise records (performed ≤ 12 months ago); recall success rate ≥ 100% traceability.</t>
  </si>
  <si>
    <t xml:space="preserve">  2.5 HYG  —  WAREHOUSE HYGIENE, PEST CONTROL &amp; WASTE    [Schedule M Cl. 2.5 | Good Hygiene Practice | FSSAI / EPA guidelines for pest management]</t>
  </si>
  <si>
    <t>2.5.40</t>
  </si>
  <si>
    <t>A documented pest control programme is in place; entry points (drains, gaps in walls, doors) are sealed; bait stations are mapped, inspected on schedule, and records maintained; a licensed pest control contractor is engaged.</t>
  </si>
  <si>
    <t>Pest control contract; bait station map; inspection frequency ≥ monthly; last 3 reports reviewed.</t>
  </si>
  <si>
    <t>2.5.41</t>
  </si>
  <si>
    <t>Warehouse cleaning schedule is documented and followed; cleaning records include area, date, cleaning agent used, method, and cleaner signature; cleaning materials are approved and stored separately from products.</t>
  </si>
  <si>
    <t>Cleaning SOP and schedule; last month's cleaning records reviewed; cleaning materials list approved by QA.</t>
  </si>
  <si>
    <t>2.5.42</t>
  </si>
  <si>
    <t>Food, drink, tobacco, and personal medicines are not permitted in the storage areas; clear signage is posted; periodic checks are conducted.</t>
  </si>
  <si>
    <t>Prohibition signage present; locker/personal item policy; periodic compliance check records.</t>
  </si>
  <si>
    <t>2.5.43</t>
  </si>
  <si>
    <t>Spill response procedures for hazardous materials (solvents, acids, APIs) are documented; spill kits are available, accessible, and stocked; personnel are trained in spill response.</t>
  </si>
  <si>
    <t>Spill response SOP; spill kit inspection log; training records for warehouse staff.</t>
  </si>
  <si>
    <t>2.5.44</t>
  </si>
  <si>
    <t>Waste (damaged goods, packaging waste, expired materials) is classified, collected in designated containers, and disposed of per the approved waste management procedure; records are maintained.</t>
  </si>
  <si>
    <t>Waste management SOP; waste disposal manifests/certificates; no waste accumulation observed.</t>
  </si>
  <si>
    <t xml:space="preserve">  2.5 PER  —  WAREHOUSE PERSONNEL, TRAINING &amp; SOPs    [Schedule M Cl. 6.1 | Applicable to Warehouse Operations | GDP Competency Requirements]</t>
  </si>
  <si>
    <t>2.5.45</t>
  </si>
  <si>
    <t>Warehouse personnel have documented job descriptions; a competency matrix defines required skills for each role (goods receipt, sampling, dispensing, dispatch, cold chain handling).</t>
  </si>
  <si>
    <t>Job descriptions reviewed; competency matrix current and approved by QA.</t>
  </si>
  <si>
    <t>2.5.46</t>
  </si>
  <si>
    <t>All warehouse staff receive GMP induction training before starting work; topics include: material status system, FEFO, documentation (ALCOA+), hygiene, contamination prevention, and emergency procedures.</t>
  </si>
  <si>
    <t>GMP induction training records; training register with assessment scores ≥ 80%.</t>
  </si>
  <si>
    <t>2.5.47</t>
  </si>
  <si>
    <t>SOPs are available at point-of-use for all key warehouse activities; SOPs are current (reviewed ≤ 3 years), approved by QA, and personnel can demonstrate knowledge of their relevant SOPs.</t>
  </si>
  <si>
    <t>SOP list; review date compliance; spot-check: ask 3 staff to locate their relevant SOP.</t>
  </si>
  <si>
    <t>2.5.48</t>
  </si>
  <si>
    <t>Material handling equipment (forklift, pallet jack, conveyor) is maintained, inspected periodically, and operated only by trained and authorised personnel; maintenance records are available.</t>
  </si>
  <si>
    <t>Equipment maintenance log; operator licence/authorisation records; pre-use equipment checklist.</t>
  </si>
  <si>
    <t>2.5.49</t>
  </si>
  <si>
    <t>Deviations, incidents, and near-misses in the warehouse (wrong material dispensed, temperature excursion, pest sighting, spill, mislabelling) are documented and reported to QA; CAPA is implemented.</t>
  </si>
  <si>
    <t>Warehouse deviation/incident log; last 6 months incidents reviewed; CAPA completion rate.</t>
  </si>
  <si>
    <t>2.5.50</t>
  </si>
  <si>
    <t>Periodic internal GMP audits of the warehouse are conducted (at minimum annually); findings are documented, CAPAs are raised, and effectiveness is verified; audit reports are approved by QA.</t>
  </si>
  <si>
    <t>Warehouse audit schedule; last audit report; CAPA log with completion dates; effectiveness checks.</t>
  </si>
  <si>
    <t>Warehouse Manager / Stores In-charge Signature: _______________________    Date: __________</t>
  </si>
  <si>
    <t>Head QA Signature: _____________________________    Date: __________</t>
  </si>
  <si>
    <t>QA-CHK-WHS-001  |  Rev: 01  |  08-Mar-2026  |  Schedule M, Drugs &amp; Cosmetics Rules 1945, G.S.R.227(E)/2023  |  © schedulem.in  |  CONFIDENTIAL</t>
  </si>
  <si>
    <t>SCHEDULE M WAREHOUSE AUDIT — SUMMARY DASHBOARD</t>
  </si>
  <si>
    <t>Clause 2.5  ·  Storage &amp; Handling  ·  Cold Chain  ·  Dispensing  ·  Traceability  ·  Recall  |  © schedulem.in</t>
  </si>
  <si>
    <t xml:space="preserve">  ▌ Auto-calculated from Warehouse Checklist tab  |  Schedule M (G.S.R.227(E)/2023)</t>
  </si>
  <si>
    <t>TOTAL ITEMS</t>
  </si>
  <si>
    <t>COMPLIANT</t>
  </si>
  <si>
    <t>NON-COMPLIANT</t>
  </si>
  <si>
    <t>PARTIAL</t>
  </si>
  <si>
    <t>NOT CHECKED</t>
  </si>
  <si>
    <t>items</t>
  </si>
  <si>
    <t>OVERALL SCHEDULE M WAREHOUSE COMPLIANCE RATE</t>
  </si>
  <si>
    <t>Section</t>
  </si>
  <si>
    <t>Total</t>
  </si>
  <si>
    <t>Compliant</t>
  </si>
  <si>
    <t>Non-Compliant</t>
  </si>
  <si>
    <t>Partial</t>
  </si>
  <si>
    <t>Score %</t>
  </si>
  <si>
    <t>Warehouse Premises &amp; Design</t>
  </si>
  <si>
    <t>Temperature &amp; Environmental Control</t>
  </si>
  <si>
    <t>Material Receipt, Quarantine &amp; Sampling</t>
  </si>
  <si>
    <t>Storage, Handling, Dispensing &amp; Issue</t>
  </si>
  <si>
    <t>Cold Chain &amp; Special Storage</t>
  </si>
  <si>
    <t>Stock Management &amp; Documentation</t>
  </si>
  <si>
    <t>Hygiene, Pest Control &amp; Waste</t>
  </si>
  <si>
    <t>Personnel, Training &amp; SOPs</t>
  </si>
  <si>
    <t>STATUS LEGEND</t>
  </si>
  <si>
    <t>✓ Compliant</t>
  </si>
  <si>
    <t>Fully meets Schedule M Cl. 2.5 requirement; supporting evidence available.</t>
  </si>
  <si>
    <t>✗ Non-Compliant</t>
  </si>
  <si>
    <t>Does not meet requirement; corrective action mandatory before next inspection.</t>
  </si>
  <si>
    <t>~ Partial</t>
  </si>
  <si>
    <t>Partially meets requirement; improvements required within agreed timeframe.</t>
  </si>
  <si>
    <t>N/A</t>
  </si>
  <si>
    <t>Not applicable to this facility, product, or storage category.</t>
  </si>
  <si>
    <t>Item not yet reviewed during this audit cycle.</t>
  </si>
  <si>
    <t>QA-CHK-WHS-001  Rev 01  |  08-Mar-2026  |  Schedule M, Drugs &amp; Cosmetics Rules 1945  |  © schedulem.in  |  CONFIDENTIAL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</si>
</sst>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%"/>
  </numFmts>
  <fonts count="30">
    <font>
      <sz val="11.0"/>
      <color theme="1"/>
      <name val="Calibri"/>
      <scheme val="minor"/>
    </font>
    <font>
      <sz val="11.0"/>
      <color theme="1"/>
      <name val="Calibri"/>
    </font>
    <font/>
    <font>
      <b/>
      <sz val="20.0"/>
      <color rgb="FFFFFFFF"/>
      <name val="Arial"/>
    </font>
    <font>
      <i/>
      <sz val="9.0"/>
      <color rgb="FFFFCC88"/>
      <name val="Arial"/>
    </font>
    <font>
      <b/>
      <sz val="9.0"/>
      <color rgb="FF1B2A4A"/>
      <name val="Arial"/>
    </font>
    <font>
      <b/>
      <sz val="8.0"/>
      <color rgb="FFFFFFFF"/>
      <name val="Arial"/>
    </font>
    <font>
      <sz val="8.0"/>
      <color rgb="FF1B2A4A"/>
      <name val="Arial"/>
    </font>
    <font>
      <b/>
      <sz val="9.0"/>
      <color rgb="FFFFFFFF"/>
      <name val="Arial"/>
    </font>
    <font>
      <b/>
      <sz val="13.0"/>
      <color rgb="FF1B2A4A"/>
      <name val="Arial"/>
    </font>
    <font>
      <b/>
      <sz val="9.0"/>
      <color rgb="FF138808"/>
      <name val="Arial"/>
    </font>
    <font>
      <b/>
      <sz val="9.0"/>
      <color rgb="FF721C24"/>
      <name val="Arial"/>
    </font>
    <font>
      <b/>
      <sz val="9.0"/>
      <color rgb="FF2E4D8A"/>
      <name val="Arial"/>
    </font>
    <font>
      <sz val="9.0"/>
      <color rgb="FF1B2A4A"/>
      <name val="Arial"/>
    </font>
    <font>
      <i/>
      <sz val="8.0"/>
      <color rgb="FF5A5F6E"/>
      <name val="Arial"/>
    </font>
    <font>
      <sz val="9.0"/>
      <color rgb="FF5A5F6E"/>
      <name val="Arial"/>
    </font>
    <font>
      <sz val="9.0"/>
      <color theme="1"/>
      <name val="Arial"/>
    </font>
    <font>
      <sz val="8.0"/>
      <color rgb="FFFFFFFF"/>
      <name val="Arial"/>
    </font>
    <font>
      <i/>
      <sz val="8.0"/>
      <color rgb="FFFFCC88"/>
      <name val="Arial"/>
    </font>
    <font>
      <b/>
      <sz val="18.0"/>
      <color rgb="FFFFFFFF"/>
      <name val="Arial"/>
    </font>
    <font>
      <b/>
      <sz val="26.0"/>
      <color rgb="FF1B2A4A"/>
      <name val="Arial"/>
    </font>
    <font>
      <b/>
      <sz val="26.0"/>
      <color rgb="FF138808"/>
      <name val="Arial"/>
    </font>
    <font>
      <b/>
      <sz val="26.0"/>
      <color rgb="FF721C24"/>
      <name val="Arial"/>
    </font>
    <font>
      <b/>
      <sz val="26.0"/>
      <color rgb="FF856404"/>
      <name val="Arial"/>
    </font>
    <font>
      <b/>
      <sz val="26.0"/>
      <color rgb="FF5A5F6E"/>
      <name val="Arial"/>
    </font>
    <font>
      <b/>
      <sz val="10.0"/>
      <color rgb="FFFFFFFF"/>
      <name val="Arial"/>
    </font>
    <font>
      <b/>
      <sz val="28.0"/>
      <color rgb="FF1B2A4A"/>
      <name val="Arial"/>
    </font>
    <font>
      <b/>
      <sz val="9.0"/>
      <color rgb="FF3A72C9"/>
      <name val="Arial"/>
    </font>
    <font>
      <b/>
      <sz val="9.0"/>
      <color rgb="FF856404"/>
      <name val="Arial"/>
    </font>
    <font>
      <b/>
      <sz val="9.0"/>
      <color rgb="FF5A5F6E"/>
      <name val="Arial"/>
    </font>
  </fonts>
  <fills count="23">
    <fill>
      <patternFill patternType="none"/>
    </fill>
    <fill>
      <patternFill patternType="lightGray"/>
    </fill>
    <fill>
      <patternFill patternType="solid">
        <fgColor rgb="FF1B2A4A"/>
        <bgColor rgb="FF1B2A4A"/>
      </patternFill>
    </fill>
    <fill>
      <patternFill patternType="solid">
        <fgColor rgb="FFFF9933"/>
        <bgColor rgb="FFFF9933"/>
      </patternFill>
    </fill>
    <fill>
      <patternFill patternType="solid">
        <fgColor rgb="FF2E4D8A"/>
        <bgColor rgb="FF2E4D8A"/>
      </patternFill>
    </fill>
    <fill>
      <patternFill patternType="solid">
        <fgColor rgb="FFEBF3FF"/>
        <bgColor rgb="FFEBF3FF"/>
      </patternFill>
    </fill>
    <fill>
      <patternFill patternType="solid">
        <fgColor rgb="FFD6E4F7"/>
        <bgColor rgb="FFD6E4F7"/>
      </patternFill>
    </fill>
    <fill>
      <patternFill patternType="solid">
        <fgColor rgb="FFD4EDDA"/>
        <bgColor rgb="FFD4EDDA"/>
      </patternFill>
    </fill>
    <fill>
      <patternFill patternType="solid">
        <fgColor rgb="FFF8D7DA"/>
        <bgColor rgb="FFF8D7DA"/>
      </patternFill>
    </fill>
    <fill>
      <patternFill patternType="solid">
        <fgColor rgb="FF3A72C9"/>
        <bgColor rgb="FF3A72C9"/>
      </patternFill>
    </fill>
    <fill>
      <patternFill patternType="solid">
        <fgColor rgb="FFF4F6FA"/>
        <bgColor rgb="FFF4F6FA"/>
      </patternFill>
    </fill>
    <fill>
      <patternFill patternType="solid">
        <fgColor rgb="FFFFFFFF"/>
        <bgColor rgb="FFFFFFFF"/>
      </patternFill>
    </fill>
    <fill>
      <patternFill patternType="solid">
        <fgColor rgb="FF0F6B74"/>
        <bgColor rgb="FF0F6B74"/>
      </patternFill>
    </fill>
    <fill>
      <patternFill patternType="solid">
        <fgColor rgb="FFC25B00"/>
        <bgColor rgb="FFC25B00"/>
      </patternFill>
    </fill>
    <fill>
      <patternFill patternType="solid">
        <fgColor rgb="FF7B4F2E"/>
        <bgColor rgb="FF7B4F2E"/>
      </patternFill>
    </fill>
    <fill>
      <patternFill patternType="solid">
        <fgColor rgb="FF5A2D82"/>
        <bgColor rgb="FF5A2D82"/>
      </patternFill>
    </fill>
    <fill>
      <patternFill patternType="solid">
        <fgColor rgb="FF138808"/>
        <bgColor rgb="FF138808"/>
      </patternFill>
    </fill>
    <fill>
      <patternFill patternType="solid">
        <fgColor rgb="FF721C24"/>
        <bgColor rgb="FF721C24"/>
      </patternFill>
    </fill>
    <fill>
      <patternFill patternType="solid">
        <fgColor rgb="FF856404"/>
        <bgColor rgb="FF856404"/>
      </patternFill>
    </fill>
    <fill>
      <patternFill patternType="solid">
        <fgColor rgb="FF5A5F6E"/>
        <bgColor rgb="FF5A5F6E"/>
      </patternFill>
    </fill>
    <fill>
      <patternFill patternType="solid">
        <fgColor rgb="FFFFF3CD"/>
        <bgColor rgb="FFFFF3CD"/>
      </patternFill>
    </fill>
    <fill>
      <patternFill patternType="solid">
        <fgColor rgb="FFEAF0FB"/>
        <bgColor rgb="FFEAF0FB"/>
      </patternFill>
    </fill>
    <fill>
      <patternFill patternType="solid">
        <fgColor rgb="FFD9DCE6"/>
        <bgColor rgb="FFD9DCE6"/>
      </patternFill>
    </fill>
  </fills>
  <borders count="8">
    <border/>
    <border>
      <left/>
      <top/>
      <bottom/>
    </border>
    <border>
      <top/>
      <bottom/>
    </border>
    <border>
      <right/>
      <top/>
      <bottom/>
    </border>
    <border>
      <left style="thin">
        <color rgb="FFB0B8CC"/>
      </left>
      <top style="thin">
        <color rgb="FFB0B8CC"/>
      </top>
      <bottom style="thin">
        <color rgb="FFB0B8CC"/>
      </bottom>
    </border>
    <border>
      <right style="thin">
        <color rgb="FFB0B8CC"/>
      </right>
      <top style="thin">
        <color rgb="FFB0B8CC"/>
      </top>
      <bottom style="thin">
        <color rgb="FFB0B8CC"/>
      </bottom>
    </border>
    <border>
      <left style="thin">
        <color rgb="FFB0B8CC"/>
      </left>
      <right style="thin">
        <color rgb="FFB0B8CC"/>
      </right>
      <top style="thin">
        <color rgb="FFB0B8CC"/>
      </top>
      <bottom style="thin">
        <color rgb="FFB0B8CC"/>
      </bottom>
    </border>
    <border>
      <top style="thin">
        <color rgb="FFB0B8CC"/>
      </top>
      <bottom style="thin">
        <color rgb="FFB0B8CC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1" fillId="2" fontId="3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center" vertical="center"/>
    </xf>
    <xf borderId="1" fillId="3" fontId="5" numFmtId="0" xfId="0" applyAlignment="1" applyBorder="1" applyFill="1" applyFont="1">
      <alignment horizontal="left" vertical="center"/>
    </xf>
    <xf borderId="4" fillId="4" fontId="6" numFmtId="0" xfId="0" applyAlignment="1" applyBorder="1" applyFill="1" applyFont="1">
      <alignment horizontal="left" vertical="center"/>
    </xf>
    <xf borderId="5" fillId="0" fontId="2" numFmtId="0" xfId="0" applyBorder="1" applyFont="1"/>
    <xf borderId="4" fillId="5" fontId="7" numFmtId="0" xfId="0" applyAlignment="1" applyBorder="1" applyFill="1" applyFont="1">
      <alignment horizontal="left" vertical="center"/>
    </xf>
    <xf borderId="6" fillId="4" fontId="8" numFmtId="0" xfId="0" applyAlignment="1" applyBorder="1" applyFont="1">
      <alignment horizontal="center" shrinkToFit="0" vertical="center" wrapText="1"/>
    </xf>
    <xf borderId="6" fillId="5" fontId="7" numFmtId="0" xfId="0" applyAlignment="1" applyBorder="1" applyFont="1">
      <alignment horizontal="left" vertical="center"/>
    </xf>
    <xf borderId="6" fillId="6" fontId="9" numFmtId="0" xfId="0" applyAlignment="1" applyBorder="1" applyFill="1" applyFont="1">
      <alignment horizontal="center" shrinkToFit="0" vertical="center" wrapText="1"/>
    </xf>
    <xf borderId="6" fillId="7" fontId="10" numFmtId="0" xfId="0" applyAlignment="1" applyBorder="1" applyFill="1" applyFont="1">
      <alignment horizontal="center" shrinkToFit="0" vertical="center" wrapText="1"/>
    </xf>
    <xf borderId="6" fillId="8" fontId="11" numFmtId="0" xfId="0" applyAlignment="1" applyBorder="1" applyFill="1" applyFont="1">
      <alignment horizontal="center" shrinkToFit="0" vertical="center" wrapText="1"/>
    </xf>
    <xf borderId="6" fillId="2" fontId="8" numFmtId="0" xfId="0" applyAlignment="1" applyBorder="1" applyFont="1">
      <alignment horizontal="center" shrinkToFit="0" vertical="center" wrapText="1"/>
    </xf>
    <xf borderId="4" fillId="4" fontId="8" numFmtId="0" xfId="0" applyAlignment="1" applyBorder="1" applyFont="1">
      <alignment horizontal="left" vertical="center"/>
    </xf>
    <xf borderId="7" fillId="0" fontId="2" numFmtId="0" xfId="0" applyBorder="1" applyFont="1"/>
    <xf borderId="6" fillId="9" fontId="8" numFmtId="0" xfId="0" applyAlignment="1" applyBorder="1" applyFill="1" applyFont="1">
      <alignment horizontal="center" vertical="center"/>
    </xf>
    <xf borderId="6" fillId="10" fontId="12" numFmtId="0" xfId="0" applyAlignment="1" applyBorder="1" applyFill="1" applyFont="1">
      <alignment horizontal="center" vertical="center"/>
    </xf>
    <xf borderId="6" fillId="10" fontId="13" numFmtId="0" xfId="0" applyAlignment="1" applyBorder="1" applyFont="1">
      <alignment horizontal="left" shrinkToFit="0" vertical="center" wrapText="1"/>
    </xf>
    <xf borderId="6" fillId="10" fontId="14" numFmtId="0" xfId="0" applyAlignment="1" applyBorder="1" applyFont="1">
      <alignment horizontal="left" shrinkToFit="0" vertical="center" wrapText="1"/>
    </xf>
    <xf borderId="6" fillId="10" fontId="15" numFmtId="0" xfId="0" applyAlignment="1" applyBorder="1" applyFont="1">
      <alignment horizontal="center" vertical="center"/>
    </xf>
    <xf borderId="6" fillId="10" fontId="16" numFmtId="0" xfId="0" applyAlignment="1" applyBorder="1" applyFont="1">
      <alignment horizontal="left" shrinkToFit="0" vertical="center" wrapText="1"/>
    </xf>
    <xf borderId="6" fillId="11" fontId="12" numFmtId="0" xfId="0" applyAlignment="1" applyBorder="1" applyFill="1" applyFont="1">
      <alignment horizontal="center" vertical="center"/>
    </xf>
    <xf borderId="6" fillId="11" fontId="13" numFmtId="0" xfId="0" applyAlignment="1" applyBorder="1" applyFont="1">
      <alignment horizontal="left" shrinkToFit="0" vertical="center" wrapText="1"/>
    </xf>
    <xf borderId="6" fillId="11" fontId="14" numFmtId="0" xfId="0" applyAlignment="1" applyBorder="1" applyFont="1">
      <alignment horizontal="left" shrinkToFit="0" vertical="center" wrapText="1"/>
    </xf>
    <xf borderId="6" fillId="11" fontId="15" numFmtId="0" xfId="0" applyAlignment="1" applyBorder="1" applyFont="1">
      <alignment horizontal="center" vertical="center"/>
    </xf>
    <xf borderId="6" fillId="11" fontId="16" numFmtId="0" xfId="0" applyAlignment="1" applyBorder="1" applyFont="1">
      <alignment horizontal="left" shrinkToFit="0" vertical="center" wrapText="1"/>
    </xf>
    <xf borderId="4" fillId="12" fontId="8" numFmtId="0" xfId="0" applyAlignment="1" applyBorder="1" applyFill="1" applyFont="1">
      <alignment horizontal="left" vertical="center"/>
    </xf>
    <xf borderId="4" fillId="13" fontId="8" numFmtId="0" xfId="0" applyAlignment="1" applyBorder="1" applyFill="1" applyFont="1">
      <alignment horizontal="left" vertical="center"/>
    </xf>
    <xf borderId="4" fillId="14" fontId="8" numFmtId="0" xfId="0" applyAlignment="1" applyBorder="1" applyFill="1" applyFont="1">
      <alignment horizontal="left" vertical="center"/>
    </xf>
    <xf borderId="4" fillId="15" fontId="8" numFmtId="0" xfId="0" applyAlignment="1" applyBorder="1" applyFill="1" applyFont="1">
      <alignment horizontal="left" vertical="center"/>
    </xf>
    <xf borderId="4" fillId="16" fontId="8" numFmtId="0" xfId="0" applyAlignment="1" applyBorder="1" applyFill="1" applyFont="1">
      <alignment horizontal="left" vertical="center"/>
    </xf>
    <xf borderId="4" fillId="3" fontId="8" numFmtId="0" xfId="0" applyAlignment="1" applyBorder="1" applyFont="1">
      <alignment horizontal="left" vertical="center"/>
    </xf>
    <xf borderId="4" fillId="2" fontId="17" numFmtId="0" xfId="0" applyAlignment="1" applyBorder="1" applyFont="1">
      <alignment horizontal="left" vertical="center"/>
    </xf>
    <xf borderId="1" fillId="2" fontId="18" numFmtId="0" xfId="0" applyAlignment="1" applyBorder="1" applyFont="1">
      <alignment horizontal="center" vertical="center"/>
    </xf>
    <xf borderId="1" fillId="2" fontId="19" numFmtId="0" xfId="0" applyAlignment="1" applyBorder="1" applyFont="1">
      <alignment horizontal="center" vertical="center"/>
    </xf>
    <xf borderId="6" fillId="16" fontId="8" numFmtId="0" xfId="0" applyAlignment="1" applyBorder="1" applyFont="1">
      <alignment horizontal="center" vertical="center"/>
    </xf>
    <xf borderId="6" fillId="17" fontId="8" numFmtId="0" xfId="0" applyAlignment="1" applyBorder="1" applyFill="1" applyFont="1">
      <alignment horizontal="center" vertical="center"/>
    </xf>
    <xf borderId="6" fillId="18" fontId="8" numFmtId="0" xfId="0" applyAlignment="1" applyBorder="1" applyFill="1" applyFont="1">
      <alignment horizontal="center" vertical="center"/>
    </xf>
    <xf borderId="6" fillId="19" fontId="8" numFmtId="0" xfId="0" applyAlignment="1" applyBorder="1" applyFill="1" applyFont="1">
      <alignment horizontal="center" vertical="center"/>
    </xf>
    <xf borderId="6" fillId="6" fontId="20" numFmtId="0" xfId="0" applyAlignment="1" applyBorder="1" applyFont="1">
      <alignment horizontal="center" vertical="center"/>
    </xf>
    <xf borderId="6" fillId="7" fontId="21" numFmtId="0" xfId="0" applyAlignment="1" applyBorder="1" applyFont="1">
      <alignment horizontal="center" vertical="center"/>
    </xf>
    <xf borderId="6" fillId="8" fontId="22" numFmtId="0" xfId="0" applyAlignment="1" applyBorder="1" applyFont="1">
      <alignment horizontal="center" vertical="center"/>
    </xf>
    <xf borderId="6" fillId="20" fontId="23" numFmtId="0" xfId="0" applyAlignment="1" applyBorder="1" applyFill="1" applyFont="1">
      <alignment horizontal="center" vertical="center"/>
    </xf>
    <xf borderId="6" fillId="10" fontId="24" numFmtId="0" xfId="0" applyAlignment="1" applyBorder="1" applyFont="1">
      <alignment horizontal="center" vertical="center"/>
    </xf>
    <xf borderId="6" fillId="6" fontId="14" numFmtId="0" xfId="0" applyAlignment="1" applyBorder="1" applyFont="1">
      <alignment horizontal="center" vertical="top"/>
    </xf>
    <xf borderId="6" fillId="7" fontId="14" numFmtId="0" xfId="0" applyAlignment="1" applyBorder="1" applyFont="1">
      <alignment horizontal="center" vertical="top"/>
    </xf>
    <xf borderId="6" fillId="8" fontId="14" numFmtId="0" xfId="0" applyAlignment="1" applyBorder="1" applyFont="1">
      <alignment horizontal="center" vertical="top"/>
    </xf>
    <xf borderId="6" fillId="20" fontId="14" numFmtId="0" xfId="0" applyAlignment="1" applyBorder="1" applyFont="1">
      <alignment horizontal="center" vertical="top"/>
    </xf>
    <xf borderId="6" fillId="10" fontId="14" numFmtId="0" xfId="0" applyAlignment="1" applyBorder="1" applyFont="1">
      <alignment horizontal="center" vertical="top"/>
    </xf>
    <xf borderId="4" fillId="4" fontId="25" numFmtId="0" xfId="0" applyAlignment="1" applyBorder="1" applyFont="1">
      <alignment horizontal="center" vertical="center"/>
    </xf>
    <xf borderId="4" fillId="6" fontId="26" numFmtId="164" xfId="0" applyAlignment="1" applyBorder="1" applyFont="1" applyNumberFormat="1">
      <alignment horizontal="center" vertical="center"/>
    </xf>
    <xf borderId="6" fillId="2" fontId="8" numFmtId="0" xfId="0" applyAlignment="1" applyBorder="1" applyFont="1">
      <alignment horizontal="center" vertical="center"/>
    </xf>
    <xf borderId="6" fillId="10" fontId="1" numFmtId="0" xfId="0" applyBorder="1" applyFont="1"/>
    <xf borderId="6" fillId="4" fontId="8" numFmtId="0" xfId="0" applyAlignment="1" applyBorder="1" applyFont="1">
      <alignment horizontal="left" vertical="center"/>
    </xf>
    <xf borderId="6" fillId="21" fontId="27" numFmtId="0" xfId="0" applyAlignment="1" applyBorder="1" applyFill="1" applyFont="1">
      <alignment horizontal="center" vertical="center"/>
    </xf>
    <xf borderId="6" fillId="7" fontId="10" numFmtId="0" xfId="0" applyAlignment="1" applyBorder="1" applyFont="1">
      <alignment horizontal="center" vertical="center"/>
    </xf>
    <xf borderId="6" fillId="8" fontId="11" numFmtId="0" xfId="0" applyAlignment="1" applyBorder="1" applyFont="1">
      <alignment horizontal="center" vertical="center"/>
    </xf>
    <xf borderId="6" fillId="20" fontId="28" numFmtId="0" xfId="0" applyAlignment="1" applyBorder="1" applyFont="1">
      <alignment horizontal="center" vertical="center"/>
    </xf>
    <xf borderId="6" fillId="6" fontId="5" numFmtId="9" xfId="0" applyAlignment="1" applyBorder="1" applyFont="1" applyNumberFormat="1">
      <alignment horizontal="center" vertical="center"/>
    </xf>
    <xf borderId="6" fillId="12" fontId="8" numFmtId="0" xfId="0" applyAlignment="1" applyBorder="1" applyFont="1">
      <alignment horizontal="left" vertical="center"/>
    </xf>
    <xf borderId="6" fillId="13" fontId="8" numFmtId="0" xfId="0" applyAlignment="1" applyBorder="1" applyFont="1">
      <alignment horizontal="left" vertical="center"/>
    </xf>
    <xf borderId="6" fillId="14" fontId="8" numFmtId="0" xfId="0" applyAlignment="1" applyBorder="1" applyFont="1">
      <alignment horizontal="left" vertical="center"/>
    </xf>
    <xf borderId="6" fillId="15" fontId="8" numFmtId="0" xfId="0" applyAlignment="1" applyBorder="1" applyFont="1">
      <alignment horizontal="left" vertical="center"/>
    </xf>
    <xf borderId="6" fillId="16" fontId="8" numFmtId="0" xfId="0" applyAlignment="1" applyBorder="1" applyFont="1">
      <alignment horizontal="left" vertical="center"/>
    </xf>
    <xf borderId="6" fillId="3" fontId="8" numFmtId="0" xfId="0" applyAlignment="1" applyBorder="1" applyFont="1">
      <alignment horizontal="left" vertical="center"/>
    </xf>
    <xf borderId="4" fillId="2" fontId="8" numFmtId="0" xfId="0" applyAlignment="1" applyBorder="1" applyFont="1">
      <alignment horizontal="center" vertical="center"/>
    </xf>
    <xf borderId="4" fillId="10" fontId="15" numFmtId="0" xfId="0" applyAlignment="1" applyBorder="1" applyFont="1">
      <alignment horizontal="left" vertical="center"/>
    </xf>
    <xf borderId="6" fillId="22" fontId="29" numFmtId="0" xfId="0" applyAlignment="1" applyBorder="1" applyFill="1" applyFont="1">
      <alignment horizontal="center" vertical="center"/>
    </xf>
    <xf borderId="6" fillId="10" fontId="29" numFmtId="0" xfId="0" applyAlignment="1" applyBorder="1" applyFont="1">
      <alignment horizontal="center" vertical="center"/>
    </xf>
  </cellXfs>
  <cellStyles count="1">
    <cellStyle xfId="0" name="Normal" builtinId="0"/>
  </cellStyles>
  <dxfs count="3">
    <dxf>
      <font>
        <b/>
        <sz val="9.0"/>
        <color rgb="FF138808"/>
        <name val="Arial"/>
      </font>
      <fill>
        <patternFill patternType="solid">
          <fgColor rgb="FFD4EDDA"/>
          <bgColor rgb="FFD4EDDA"/>
        </patternFill>
      </fill>
      <border/>
    </dxf>
    <dxf>
      <font>
        <b/>
        <sz val="9.0"/>
        <color rgb="FF721C24"/>
        <name val="Arial"/>
      </font>
      <fill>
        <patternFill patternType="solid">
          <fgColor rgb="FFF8D7DA"/>
          <bgColor rgb="FFF8D7DA"/>
        </patternFill>
      </fill>
      <border/>
    </dxf>
    <dxf>
      <font>
        <b/>
        <sz val="9.0"/>
        <color rgb="FF856404"/>
        <name val="Arial"/>
      </font>
      <fill>
        <patternFill patternType="solid">
          <fgColor rgb="FFFFF3CD"/>
          <bgColor rgb="FFFFF3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4859000" cy="30480000"/>
    <xdr:pic>
      <xdr:nvPicPr>
        <xdr:cNvPr descr="Picture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0.0" topLeftCell="A11" activePane="bottomLeft" state="frozen"/>
      <selection activeCell="B12" sqref="B12" pane="bottomLeft"/>
    </sheetView>
  </sheetViews>
  <sheetFormatPr customHeight="1" defaultColWidth="14.43" defaultRowHeight="15.0"/>
  <cols>
    <col customWidth="1" min="1" max="1" width="5.0"/>
    <col customWidth="1" min="2" max="2" width="12.0"/>
    <col customWidth="1" min="3" max="3" width="55.0"/>
    <col customWidth="1" min="4" max="4" width="28.0"/>
    <col customWidth="1" min="5" max="5" width="16.0"/>
    <col customWidth="1" min="6" max="6" width="18.0"/>
    <col customWidth="1" min="7" max="7" width="26.0"/>
    <col customWidth="1" min="8" max="8" width="24.0"/>
    <col customWidth="1" min="9" max="9" width="20.0"/>
    <col customWidth="1" min="10" max="26" width="8.71"/>
  </cols>
  <sheetData>
    <row r="1" ht="12.0" customHeight="1">
      <c r="A1" s="1"/>
      <c r="B1" s="2"/>
      <c r="C1" s="2"/>
      <c r="D1" s="2"/>
      <c r="E1" s="2"/>
      <c r="F1" s="2"/>
      <c r="G1" s="2"/>
      <c r="H1" s="2"/>
      <c r="I1" s="3"/>
    </row>
    <row r="2" ht="43.5" customHeight="1">
      <c r="A2" s="4" t="s">
        <v>0</v>
      </c>
      <c r="B2" s="2"/>
      <c r="C2" s="2"/>
      <c r="D2" s="2"/>
      <c r="E2" s="2"/>
      <c r="F2" s="2"/>
      <c r="G2" s="2"/>
      <c r="H2" s="2"/>
      <c r="I2" s="3"/>
    </row>
    <row r="3" ht="19.5" customHeight="1">
      <c r="A3" s="5" t="s">
        <v>1</v>
      </c>
      <c r="B3" s="2"/>
      <c r="C3" s="2"/>
      <c r="D3" s="2"/>
      <c r="E3" s="2"/>
      <c r="F3" s="2"/>
      <c r="G3" s="2"/>
      <c r="H3" s="2"/>
      <c r="I3" s="3"/>
    </row>
    <row r="4" ht="19.5" customHeight="1">
      <c r="A4" s="6" t="s">
        <v>2</v>
      </c>
      <c r="B4" s="2"/>
      <c r="C4" s="2"/>
      <c r="D4" s="2"/>
      <c r="E4" s="2"/>
      <c r="F4" s="2"/>
      <c r="G4" s="2"/>
      <c r="H4" s="2"/>
      <c r="I4" s="3"/>
    </row>
    <row r="5" ht="18.0" customHeight="1">
      <c r="A5" s="7" t="s">
        <v>3</v>
      </c>
      <c r="B5" s="8"/>
      <c r="C5" s="9"/>
      <c r="D5" s="8"/>
      <c r="E5" s="7" t="s">
        <v>4</v>
      </c>
      <c r="F5" s="8"/>
      <c r="G5" s="9"/>
      <c r="H5" s="8"/>
      <c r="I5" s="10" t="s">
        <v>5</v>
      </c>
    </row>
    <row r="6" ht="18.0" customHeight="1">
      <c r="A6" s="7" t="s">
        <v>6</v>
      </c>
      <c r="B6" s="8"/>
      <c r="C6" s="9"/>
      <c r="D6" s="8"/>
      <c r="E6" s="7" t="s">
        <v>7</v>
      </c>
      <c r="F6" s="8"/>
      <c r="G6" s="11" t="s">
        <v>8</v>
      </c>
      <c r="I6" s="12" t="str">
        <f>COUNTIF(E11:E68,"✓ Compliant")&amp;" / 50"</f>
        <v>0 / 50</v>
      </c>
    </row>
    <row r="7" ht="18.0" customHeight="1">
      <c r="A7" s="7" t="s">
        <v>9</v>
      </c>
      <c r="B7" s="8"/>
      <c r="C7" s="9"/>
      <c r="D7" s="8"/>
      <c r="E7" s="7" t="s">
        <v>10</v>
      </c>
      <c r="F7" s="8"/>
      <c r="G7" s="9"/>
      <c r="H7" s="8"/>
      <c r="I7" s="13" t="str">
        <f>"✓  "&amp;COUNTIF(E11:E68,"✓ Compliant")</f>
        <v>✓  0</v>
      </c>
    </row>
    <row r="8" ht="18.0" customHeight="1">
      <c r="A8" s="7" t="s">
        <v>11</v>
      </c>
      <c r="B8" s="8"/>
      <c r="C8" s="9" t="s">
        <v>12</v>
      </c>
      <c r="D8" s="8"/>
      <c r="E8" s="7" t="s">
        <v>13</v>
      </c>
      <c r="F8" s="8"/>
      <c r="G8" s="11" t="s">
        <v>14</v>
      </c>
      <c r="I8" s="14" t="str">
        <f>"✗  "&amp;COUNTIF(E11:E68,"✗ Non-Compliant")</f>
        <v>✗  0</v>
      </c>
    </row>
    <row r="9" ht="9.75" customHeight="1">
      <c r="A9" s="1"/>
      <c r="B9" s="2"/>
      <c r="C9" s="2"/>
      <c r="D9" s="2"/>
      <c r="E9" s="2"/>
      <c r="F9" s="2"/>
      <c r="G9" s="2"/>
      <c r="H9" s="2"/>
      <c r="I9" s="3"/>
    </row>
    <row r="10" ht="31.5" customHeight="1">
      <c r="A10" s="15" t="s">
        <v>15</v>
      </c>
      <c r="B10" s="15" t="s">
        <v>16</v>
      </c>
      <c r="C10" s="15" t="s">
        <v>17</v>
      </c>
      <c r="D10" s="15" t="s">
        <v>18</v>
      </c>
      <c r="E10" s="15" t="s">
        <v>19</v>
      </c>
      <c r="F10" s="15" t="s">
        <v>20</v>
      </c>
      <c r="G10" s="15" t="s">
        <v>21</v>
      </c>
      <c r="H10" s="15" t="s">
        <v>22</v>
      </c>
      <c r="I10" s="15" t="s">
        <v>23</v>
      </c>
    </row>
    <row r="11" ht="15.75" customHeight="1">
      <c r="A11" s="16" t="s">
        <v>24</v>
      </c>
      <c r="B11" s="17"/>
      <c r="C11" s="17"/>
      <c r="D11" s="17"/>
      <c r="E11" s="17"/>
      <c r="F11" s="17"/>
      <c r="G11" s="17"/>
      <c r="H11" s="17"/>
      <c r="I11" s="8"/>
    </row>
    <row r="12" ht="42.0" customHeight="1">
      <c r="A12" s="18">
        <v>1.0</v>
      </c>
      <c r="B12" s="19" t="s">
        <v>25</v>
      </c>
      <c r="C12" s="20" t="s">
        <v>26</v>
      </c>
      <c r="D12" s="21" t="s">
        <v>27</v>
      </c>
      <c r="E12" s="22" t="s">
        <v>28</v>
      </c>
      <c r="F12" s="23"/>
      <c r="G12" s="23"/>
      <c r="H12" s="23"/>
      <c r="I12" s="23"/>
    </row>
    <row r="13" ht="42.0" customHeight="1">
      <c r="A13" s="18">
        <v>2.0</v>
      </c>
      <c r="B13" s="24" t="s">
        <v>29</v>
      </c>
      <c r="C13" s="25" t="s">
        <v>30</v>
      </c>
      <c r="D13" s="26" t="s">
        <v>31</v>
      </c>
      <c r="E13" s="27" t="s">
        <v>28</v>
      </c>
      <c r="F13" s="28"/>
      <c r="G13" s="28"/>
      <c r="H13" s="28"/>
      <c r="I13" s="28"/>
    </row>
    <row r="14" ht="42.0" customHeight="1">
      <c r="A14" s="18">
        <v>3.0</v>
      </c>
      <c r="B14" s="19" t="s">
        <v>32</v>
      </c>
      <c r="C14" s="20" t="s">
        <v>33</v>
      </c>
      <c r="D14" s="21" t="s">
        <v>34</v>
      </c>
      <c r="E14" s="22" t="s">
        <v>28</v>
      </c>
      <c r="F14" s="23"/>
      <c r="G14" s="23"/>
      <c r="H14" s="23"/>
      <c r="I14" s="23"/>
    </row>
    <row r="15" ht="42.0" customHeight="1">
      <c r="A15" s="18">
        <v>4.0</v>
      </c>
      <c r="B15" s="24" t="s">
        <v>35</v>
      </c>
      <c r="C15" s="25" t="s">
        <v>36</v>
      </c>
      <c r="D15" s="26" t="s">
        <v>37</v>
      </c>
      <c r="E15" s="27" t="s">
        <v>28</v>
      </c>
      <c r="F15" s="28"/>
      <c r="G15" s="28"/>
      <c r="H15" s="28"/>
      <c r="I15" s="28"/>
    </row>
    <row r="16" ht="42.0" customHeight="1">
      <c r="A16" s="18">
        <v>5.0</v>
      </c>
      <c r="B16" s="19" t="s">
        <v>38</v>
      </c>
      <c r="C16" s="20" t="s">
        <v>39</v>
      </c>
      <c r="D16" s="21" t="s">
        <v>40</v>
      </c>
      <c r="E16" s="22" t="s">
        <v>28</v>
      </c>
      <c r="F16" s="23"/>
      <c r="G16" s="23"/>
      <c r="H16" s="23"/>
      <c r="I16" s="23"/>
    </row>
    <row r="17" ht="42.0" customHeight="1">
      <c r="A17" s="18">
        <v>6.0</v>
      </c>
      <c r="B17" s="24" t="s">
        <v>41</v>
      </c>
      <c r="C17" s="25" t="s">
        <v>42</v>
      </c>
      <c r="D17" s="26" t="s">
        <v>43</v>
      </c>
      <c r="E17" s="27" t="s">
        <v>28</v>
      </c>
      <c r="F17" s="28"/>
      <c r="G17" s="28"/>
      <c r="H17" s="28"/>
      <c r="I17" s="28"/>
    </row>
    <row r="18" ht="42.0" customHeight="1">
      <c r="A18" s="18">
        <v>7.0</v>
      </c>
      <c r="B18" s="19" t="s">
        <v>44</v>
      </c>
      <c r="C18" s="20" t="s">
        <v>45</v>
      </c>
      <c r="D18" s="21" t="s">
        <v>46</v>
      </c>
      <c r="E18" s="22" t="s">
        <v>28</v>
      </c>
      <c r="F18" s="23"/>
      <c r="G18" s="23"/>
      <c r="H18" s="23"/>
      <c r="I18" s="23"/>
    </row>
    <row r="19" ht="42.0" customHeight="1">
      <c r="A19" s="18">
        <v>8.0</v>
      </c>
      <c r="B19" s="24" t="s">
        <v>47</v>
      </c>
      <c r="C19" s="25" t="s">
        <v>48</v>
      </c>
      <c r="D19" s="26" t="s">
        <v>49</v>
      </c>
      <c r="E19" s="27" t="s">
        <v>28</v>
      </c>
      <c r="F19" s="28"/>
      <c r="G19" s="28"/>
      <c r="H19" s="28"/>
      <c r="I19" s="28"/>
    </row>
    <row r="20" ht="15.75" customHeight="1">
      <c r="A20" s="29" t="s">
        <v>50</v>
      </c>
      <c r="B20" s="17"/>
      <c r="C20" s="17"/>
      <c r="D20" s="17"/>
      <c r="E20" s="17"/>
      <c r="F20" s="17"/>
      <c r="G20" s="17"/>
      <c r="H20" s="17"/>
      <c r="I20" s="8"/>
    </row>
    <row r="21" ht="42.0" customHeight="1">
      <c r="A21" s="18">
        <v>9.0</v>
      </c>
      <c r="B21" s="19" t="s">
        <v>51</v>
      </c>
      <c r="C21" s="20" t="s">
        <v>52</v>
      </c>
      <c r="D21" s="21" t="s">
        <v>53</v>
      </c>
      <c r="E21" s="22" t="s">
        <v>28</v>
      </c>
      <c r="F21" s="23"/>
      <c r="G21" s="23"/>
      <c r="H21" s="23"/>
      <c r="I21" s="23"/>
    </row>
    <row r="22" ht="42.0" customHeight="1">
      <c r="A22" s="18">
        <v>10.0</v>
      </c>
      <c r="B22" s="24" t="s">
        <v>54</v>
      </c>
      <c r="C22" s="25" t="s">
        <v>55</v>
      </c>
      <c r="D22" s="26" t="s">
        <v>56</v>
      </c>
      <c r="E22" s="27" t="s">
        <v>28</v>
      </c>
      <c r="F22" s="28"/>
      <c r="G22" s="28"/>
      <c r="H22" s="28"/>
      <c r="I22" s="28"/>
    </row>
    <row r="23" ht="42.0" customHeight="1">
      <c r="A23" s="18">
        <v>11.0</v>
      </c>
      <c r="B23" s="19" t="s">
        <v>57</v>
      </c>
      <c r="C23" s="20" t="s">
        <v>58</v>
      </c>
      <c r="D23" s="21" t="s">
        <v>59</v>
      </c>
      <c r="E23" s="22" t="s">
        <v>28</v>
      </c>
      <c r="F23" s="23"/>
      <c r="G23" s="23"/>
      <c r="H23" s="23"/>
      <c r="I23" s="23"/>
    </row>
    <row r="24" ht="42.0" customHeight="1">
      <c r="A24" s="18">
        <v>12.0</v>
      </c>
      <c r="B24" s="24" t="s">
        <v>60</v>
      </c>
      <c r="C24" s="25" t="s">
        <v>61</v>
      </c>
      <c r="D24" s="26" t="s">
        <v>62</v>
      </c>
      <c r="E24" s="27" t="s">
        <v>28</v>
      </c>
      <c r="F24" s="28"/>
      <c r="G24" s="28"/>
      <c r="H24" s="28"/>
      <c r="I24" s="28"/>
    </row>
    <row r="25" ht="42.0" customHeight="1">
      <c r="A25" s="18">
        <v>13.0</v>
      </c>
      <c r="B25" s="19" t="s">
        <v>63</v>
      </c>
      <c r="C25" s="20" t="s">
        <v>64</v>
      </c>
      <c r="D25" s="21" t="s">
        <v>65</v>
      </c>
      <c r="E25" s="22" t="s">
        <v>28</v>
      </c>
      <c r="F25" s="23"/>
      <c r="G25" s="23"/>
      <c r="H25" s="23"/>
      <c r="I25" s="23"/>
    </row>
    <row r="26" ht="42.0" customHeight="1">
      <c r="A26" s="18">
        <v>14.0</v>
      </c>
      <c r="B26" s="24" t="s">
        <v>66</v>
      </c>
      <c r="C26" s="25" t="s">
        <v>67</v>
      </c>
      <c r="D26" s="26" t="s">
        <v>68</v>
      </c>
      <c r="E26" s="27" t="s">
        <v>28</v>
      </c>
      <c r="F26" s="28"/>
      <c r="G26" s="28"/>
      <c r="H26" s="28"/>
      <c r="I26" s="28"/>
    </row>
    <row r="27" ht="15.75" customHeight="1">
      <c r="A27" s="30" t="s">
        <v>69</v>
      </c>
      <c r="B27" s="17"/>
      <c r="C27" s="17"/>
      <c r="D27" s="17"/>
      <c r="E27" s="17"/>
      <c r="F27" s="17"/>
      <c r="G27" s="17"/>
      <c r="H27" s="17"/>
      <c r="I27" s="8"/>
    </row>
    <row r="28" ht="42.0" customHeight="1">
      <c r="A28" s="18">
        <v>15.0</v>
      </c>
      <c r="B28" s="19" t="s">
        <v>70</v>
      </c>
      <c r="C28" s="20" t="s">
        <v>71</v>
      </c>
      <c r="D28" s="21" t="s">
        <v>72</v>
      </c>
      <c r="E28" s="22" t="s">
        <v>28</v>
      </c>
      <c r="F28" s="23"/>
      <c r="G28" s="23"/>
      <c r="H28" s="23"/>
      <c r="I28" s="23"/>
    </row>
    <row r="29" ht="42.0" customHeight="1">
      <c r="A29" s="18">
        <v>16.0</v>
      </c>
      <c r="B29" s="24" t="s">
        <v>73</v>
      </c>
      <c r="C29" s="25" t="s">
        <v>74</v>
      </c>
      <c r="D29" s="26" t="s">
        <v>75</v>
      </c>
      <c r="E29" s="27" t="s">
        <v>28</v>
      </c>
      <c r="F29" s="28"/>
      <c r="G29" s="28"/>
      <c r="H29" s="28"/>
      <c r="I29" s="28"/>
    </row>
    <row r="30" ht="42.0" customHeight="1">
      <c r="A30" s="18">
        <v>17.0</v>
      </c>
      <c r="B30" s="19" t="s">
        <v>76</v>
      </c>
      <c r="C30" s="20" t="s">
        <v>77</v>
      </c>
      <c r="D30" s="21" t="s">
        <v>78</v>
      </c>
      <c r="E30" s="22" t="s">
        <v>28</v>
      </c>
      <c r="F30" s="23"/>
      <c r="G30" s="23"/>
      <c r="H30" s="23"/>
      <c r="I30" s="23"/>
    </row>
    <row r="31" ht="42.0" customHeight="1">
      <c r="A31" s="18">
        <v>18.0</v>
      </c>
      <c r="B31" s="24" t="s">
        <v>79</v>
      </c>
      <c r="C31" s="25" t="s">
        <v>80</v>
      </c>
      <c r="D31" s="26" t="s">
        <v>81</v>
      </c>
      <c r="E31" s="27" t="s">
        <v>28</v>
      </c>
      <c r="F31" s="28"/>
      <c r="G31" s="28"/>
      <c r="H31" s="28"/>
      <c r="I31" s="28"/>
    </row>
    <row r="32" ht="42.0" customHeight="1">
      <c r="A32" s="18">
        <v>19.0</v>
      </c>
      <c r="B32" s="19" t="s">
        <v>82</v>
      </c>
      <c r="C32" s="20" t="s">
        <v>83</v>
      </c>
      <c r="D32" s="21" t="s">
        <v>84</v>
      </c>
      <c r="E32" s="22" t="s">
        <v>28</v>
      </c>
      <c r="F32" s="23"/>
      <c r="G32" s="23"/>
      <c r="H32" s="23"/>
      <c r="I32" s="23"/>
    </row>
    <row r="33" ht="42.0" customHeight="1">
      <c r="A33" s="18">
        <v>20.0</v>
      </c>
      <c r="B33" s="24" t="s">
        <v>85</v>
      </c>
      <c r="C33" s="25" t="s">
        <v>86</v>
      </c>
      <c r="D33" s="26" t="s">
        <v>87</v>
      </c>
      <c r="E33" s="27" t="s">
        <v>28</v>
      </c>
      <c r="F33" s="28"/>
      <c r="G33" s="28"/>
      <c r="H33" s="28"/>
      <c r="I33" s="28"/>
    </row>
    <row r="34" ht="15.75" customHeight="1">
      <c r="A34" s="31" t="s">
        <v>88</v>
      </c>
      <c r="B34" s="17"/>
      <c r="C34" s="17"/>
      <c r="D34" s="17"/>
      <c r="E34" s="17"/>
      <c r="F34" s="17"/>
      <c r="G34" s="17"/>
      <c r="H34" s="17"/>
      <c r="I34" s="8"/>
    </row>
    <row r="35" ht="42.0" customHeight="1">
      <c r="A35" s="18">
        <v>21.0</v>
      </c>
      <c r="B35" s="19" t="s">
        <v>89</v>
      </c>
      <c r="C35" s="20" t="s">
        <v>90</v>
      </c>
      <c r="D35" s="21" t="s">
        <v>91</v>
      </c>
      <c r="E35" s="22" t="s">
        <v>28</v>
      </c>
      <c r="F35" s="23"/>
      <c r="G35" s="23"/>
      <c r="H35" s="23"/>
      <c r="I35" s="23"/>
    </row>
    <row r="36" ht="42.0" customHeight="1">
      <c r="A36" s="18">
        <v>22.0</v>
      </c>
      <c r="B36" s="24" t="s">
        <v>92</v>
      </c>
      <c r="C36" s="25" t="s">
        <v>93</v>
      </c>
      <c r="D36" s="26" t="s">
        <v>94</v>
      </c>
      <c r="E36" s="27" t="s">
        <v>28</v>
      </c>
      <c r="F36" s="28"/>
      <c r="G36" s="28"/>
      <c r="H36" s="28"/>
      <c r="I36" s="28"/>
    </row>
    <row r="37" ht="42.0" customHeight="1">
      <c r="A37" s="18">
        <v>23.0</v>
      </c>
      <c r="B37" s="19" t="s">
        <v>95</v>
      </c>
      <c r="C37" s="20" t="s">
        <v>96</v>
      </c>
      <c r="D37" s="21" t="s">
        <v>97</v>
      </c>
      <c r="E37" s="22" t="s">
        <v>28</v>
      </c>
      <c r="F37" s="23"/>
      <c r="G37" s="23"/>
      <c r="H37" s="23"/>
      <c r="I37" s="23"/>
    </row>
    <row r="38" ht="42.0" customHeight="1">
      <c r="A38" s="18">
        <v>24.0</v>
      </c>
      <c r="B38" s="24" t="s">
        <v>98</v>
      </c>
      <c r="C38" s="25" t="s">
        <v>99</v>
      </c>
      <c r="D38" s="26" t="s">
        <v>100</v>
      </c>
      <c r="E38" s="27" t="s">
        <v>28</v>
      </c>
      <c r="F38" s="28"/>
      <c r="G38" s="28"/>
      <c r="H38" s="28"/>
      <c r="I38" s="28"/>
    </row>
    <row r="39" ht="42.0" customHeight="1">
      <c r="A39" s="18">
        <v>25.0</v>
      </c>
      <c r="B39" s="19" t="s">
        <v>101</v>
      </c>
      <c r="C39" s="20" t="s">
        <v>102</v>
      </c>
      <c r="D39" s="21" t="s">
        <v>103</v>
      </c>
      <c r="E39" s="22" t="s">
        <v>28</v>
      </c>
      <c r="F39" s="23"/>
      <c r="G39" s="23"/>
      <c r="H39" s="23"/>
      <c r="I39" s="23"/>
    </row>
    <row r="40" ht="42.0" customHeight="1">
      <c r="A40" s="18">
        <v>26.0</v>
      </c>
      <c r="B40" s="24" t="s">
        <v>104</v>
      </c>
      <c r="C40" s="25" t="s">
        <v>105</v>
      </c>
      <c r="D40" s="26" t="s">
        <v>106</v>
      </c>
      <c r="E40" s="27" t="s">
        <v>28</v>
      </c>
      <c r="F40" s="28"/>
      <c r="G40" s="28"/>
      <c r="H40" s="28"/>
      <c r="I40" s="28"/>
    </row>
    <row r="41" ht="42.0" customHeight="1">
      <c r="A41" s="18">
        <v>27.0</v>
      </c>
      <c r="B41" s="19" t="s">
        <v>107</v>
      </c>
      <c r="C41" s="20" t="s">
        <v>108</v>
      </c>
      <c r="D41" s="21" t="s">
        <v>109</v>
      </c>
      <c r="E41" s="22" t="s">
        <v>28</v>
      </c>
      <c r="F41" s="23"/>
      <c r="G41" s="23"/>
      <c r="H41" s="23"/>
      <c r="I41" s="23"/>
    </row>
    <row r="42" ht="42.0" customHeight="1">
      <c r="A42" s="18">
        <v>28.0</v>
      </c>
      <c r="B42" s="24" t="s">
        <v>110</v>
      </c>
      <c r="C42" s="25" t="s">
        <v>111</v>
      </c>
      <c r="D42" s="26" t="s">
        <v>112</v>
      </c>
      <c r="E42" s="27" t="s">
        <v>28</v>
      </c>
      <c r="F42" s="28"/>
      <c r="G42" s="28"/>
      <c r="H42" s="28"/>
      <c r="I42" s="28"/>
    </row>
    <row r="43" ht="42.0" customHeight="1">
      <c r="A43" s="18">
        <v>29.0</v>
      </c>
      <c r="B43" s="19" t="s">
        <v>113</v>
      </c>
      <c r="C43" s="20" t="s">
        <v>114</v>
      </c>
      <c r="D43" s="21" t="s">
        <v>115</v>
      </c>
      <c r="E43" s="22" t="s">
        <v>28</v>
      </c>
      <c r="F43" s="23"/>
      <c r="G43" s="23"/>
      <c r="H43" s="23"/>
      <c r="I43" s="23"/>
    </row>
    <row r="44" ht="15.75" customHeight="1">
      <c r="A44" s="29" t="s">
        <v>116</v>
      </c>
      <c r="B44" s="17"/>
      <c r="C44" s="17"/>
      <c r="D44" s="17"/>
      <c r="E44" s="17"/>
      <c r="F44" s="17"/>
      <c r="G44" s="17"/>
      <c r="H44" s="17"/>
      <c r="I44" s="8"/>
    </row>
    <row r="45" ht="42.0" customHeight="1">
      <c r="A45" s="18">
        <v>30.0</v>
      </c>
      <c r="B45" s="24" t="s">
        <v>117</v>
      </c>
      <c r="C45" s="25" t="s">
        <v>118</v>
      </c>
      <c r="D45" s="26" t="s">
        <v>119</v>
      </c>
      <c r="E45" s="27" t="s">
        <v>28</v>
      </c>
      <c r="F45" s="28"/>
      <c r="G45" s="28"/>
      <c r="H45" s="28"/>
      <c r="I45" s="28"/>
    </row>
    <row r="46" ht="42.0" customHeight="1">
      <c r="A46" s="18">
        <v>31.0</v>
      </c>
      <c r="B46" s="19" t="s">
        <v>120</v>
      </c>
      <c r="C46" s="20" t="s">
        <v>121</v>
      </c>
      <c r="D46" s="21" t="s">
        <v>122</v>
      </c>
      <c r="E46" s="22" t="s">
        <v>28</v>
      </c>
      <c r="F46" s="23"/>
      <c r="G46" s="23"/>
      <c r="H46" s="23"/>
      <c r="I46" s="23"/>
    </row>
    <row r="47" ht="42.0" customHeight="1">
      <c r="A47" s="18">
        <v>32.0</v>
      </c>
      <c r="B47" s="24" t="s">
        <v>123</v>
      </c>
      <c r="C47" s="25" t="s">
        <v>124</v>
      </c>
      <c r="D47" s="26" t="s">
        <v>125</v>
      </c>
      <c r="E47" s="27" t="s">
        <v>28</v>
      </c>
      <c r="F47" s="28"/>
      <c r="G47" s="28"/>
      <c r="H47" s="28"/>
      <c r="I47" s="28"/>
    </row>
    <row r="48" ht="42.0" customHeight="1">
      <c r="A48" s="18">
        <v>33.0</v>
      </c>
      <c r="B48" s="19" t="s">
        <v>126</v>
      </c>
      <c r="C48" s="20" t="s">
        <v>127</v>
      </c>
      <c r="D48" s="21" t="s">
        <v>128</v>
      </c>
      <c r="E48" s="22" t="s">
        <v>28</v>
      </c>
      <c r="F48" s="23"/>
      <c r="G48" s="23"/>
      <c r="H48" s="23"/>
      <c r="I48" s="23"/>
    </row>
    <row r="49" ht="15.75" customHeight="1">
      <c r="A49" s="32" t="s">
        <v>129</v>
      </c>
      <c r="B49" s="17"/>
      <c r="C49" s="17"/>
      <c r="D49" s="17"/>
      <c r="E49" s="17"/>
      <c r="F49" s="17"/>
      <c r="G49" s="17"/>
      <c r="H49" s="17"/>
      <c r="I49" s="8"/>
    </row>
    <row r="50" ht="42.0" customHeight="1">
      <c r="A50" s="18">
        <v>34.0</v>
      </c>
      <c r="B50" s="24" t="s">
        <v>130</v>
      </c>
      <c r="C50" s="25" t="s">
        <v>131</v>
      </c>
      <c r="D50" s="26" t="s">
        <v>132</v>
      </c>
      <c r="E50" s="27" t="s">
        <v>28</v>
      </c>
      <c r="F50" s="28"/>
      <c r="G50" s="28"/>
      <c r="H50" s="28"/>
      <c r="I50" s="28"/>
    </row>
    <row r="51" ht="42.0" customHeight="1">
      <c r="A51" s="18">
        <v>35.0</v>
      </c>
      <c r="B51" s="19" t="s">
        <v>133</v>
      </c>
      <c r="C51" s="20" t="s">
        <v>134</v>
      </c>
      <c r="D51" s="21" t="s">
        <v>135</v>
      </c>
      <c r="E51" s="22" t="s">
        <v>28</v>
      </c>
      <c r="F51" s="23"/>
      <c r="G51" s="23"/>
      <c r="H51" s="23"/>
      <c r="I51" s="23"/>
    </row>
    <row r="52" ht="42.0" customHeight="1">
      <c r="A52" s="18">
        <v>36.0</v>
      </c>
      <c r="B52" s="24" t="s">
        <v>136</v>
      </c>
      <c r="C52" s="25" t="s">
        <v>137</v>
      </c>
      <c r="D52" s="26" t="s">
        <v>138</v>
      </c>
      <c r="E52" s="27" t="s">
        <v>28</v>
      </c>
      <c r="F52" s="28"/>
      <c r="G52" s="28"/>
      <c r="H52" s="28"/>
      <c r="I52" s="28"/>
    </row>
    <row r="53" ht="42.0" customHeight="1">
      <c r="A53" s="18">
        <v>37.0</v>
      </c>
      <c r="B53" s="19" t="s">
        <v>139</v>
      </c>
      <c r="C53" s="20" t="s">
        <v>140</v>
      </c>
      <c r="D53" s="21" t="s">
        <v>141</v>
      </c>
      <c r="E53" s="22" t="s">
        <v>28</v>
      </c>
      <c r="F53" s="23"/>
      <c r="G53" s="23"/>
      <c r="H53" s="23"/>
      <c r="I53" s="23"/>
    </row>
    <row r="54" ht="42.0" customHeight="1">
      <c r="A54" s="18">
        <v>38.0</v>
      </c>
      <c r="B54" s="24" t="s">
        <v>142</v>
      </c>
      <c r="C54" s="25" t="s">
        <v>143</v>
      </c>
      <c r="D54" s="26" t="s">
        <v>144</v>
      </c>
      <c r="E54" s="27" t="s">
        <v>28</v>
      </c>
      <c r="F54" s="28"/>
      <c r="G54" s="28"/>
      <c r="H54" s="28"/>
      <c r="I54" s="28"/>
    </row>
    <row r="55" ht="42.0" customHeight="1">
      <c r="A55" s="18">
        <v>39.0</v>
      </c>
      <c r="B55" s="19" t="s">
        <v>145</v>
      </c>
      <c r="C55" s="20" t="s">
        <v>146</v>
      </c>
      <c r="D55" s="21" t="s">
        <v>147</v>
      </c>
      <c r="E55" s="22" t="s">
        <v>28</v>
      </c>
      <c r="F55" s="23"/>
      <c r="G55" s="23"/>
      <c r="H55" s="23"/>
      <c r="I55" s="23"/>
    </row>
    <row r="56" ht="15.75" customHeight="1">
      <c r="A56" s="33" t="s">
        <v>148</v>
      </c>
      <c r="B56" s="17"/>
      <c r="C56" s="17"/>
      <c r="D56" s="17"/>
      <c r="E56" s="17"/>
      <c r="F56" s="17"/>
      <c r="G56" s="17"/>
      <c r="H56" s="17"/>
      <c r="I56" s="8"/>
    </row>
    <row r="57" ht="42.0" customHeight="1">
      <c r="A57" s="18">
        <v>40.0</v>
      </c>
      <c r="B57" s="24" t="s">
        <v>149</v>
      </c>
      <c r="C57" s="25" t="s">
        <v>150</v>
      </c>
      <c r="D57" s="26" t="s">
        <v>151</v>
      </c>
      <c r="E57" s="27" t="s">
        <v>28</v>
      </c>
      <c r="F57" s="28"/>
      <c r="G57" s="28"/>
      <c r="H57" s="28"/>
      <c r="I57" s="28"/>
    </row>
    <row r="58" ht="42.0" customHeight="1">
      <c r="A58" s="18">
        <v>41.0</v>
      </c>
      <c r="B58" s="19" t="s">
        <v>152</v>
      </c>
      <c r="C58" s="20" t="s">
        <v>153</v>
      </c>
      <c r="D58" s="21" t="s">
        <v>154</v>
      </c>
      <c r="E58" s="22" t="s">
        <v>28</v>
      </c>
      <c r="F58" s="23"/>
      <c r="G58" s="23"/>
      <c r="H58" s="23"/>
      <c r="I58" s="23"/>
    </row>
    <row r="59" ht="42.0" customHeight="1">
      <c r="A59" s="18">
        <v>42.0</v>
      </c>
      <c r="B59" s="24" t="s">
        <v>155</v>
      </c>
      <c r="C59" s="25" t="s">
        <v>156</v>
      </c>
      <c r="D59" s="26" t="s">
        <v>157</v>
      </c>
      <c r="E59" s="27" t="s">
        <v>28</v>
      </c>
      <c r="F59" s="28"/>
      <c r="G59" s="28"/>
      <c r="H59" s="28"/>
      <c r="I59" s="28"/>
    </row>
    <row r="60" ht="42.0" customHeight="1">
      <c r="A60" s="18">
        <v>43.0</v>
      </c>
      <c r="B60" s="19" t="s">
        <v>158</v>
      </c>
      <c r="C60" s="20" t="s">
        <v>159</v>
      </c>
      <c r="D60" s="21" t="s">
        <v>160</v>
      </c>
      <c r="E60" s="22" t="s">
        <v>28</v>
      </c>
      <c r="F60" s="23"/>
      <c r="G60" s="23"/>
      <c r="H60" s="23"/>
      <c r="I60" s="23"/>
    </row>
    <row r="61" ht="42.0" customHeight="1">
      <c r="A61" s="18">
        <v>44.0</v>
      </c>
      <c r="B61" s="24" t="s">
        <v>161</v>
      </c>
      <c r="C61" s="25" t="s">
        <v>162</v>
      </c>
      <c r="D61" s="26" t="s">
        <v>163</v>
      </c>
      <c r="E61" s="27" t="s">
        <v>28</v>
      </c>
      <c r="F61" s="28"/>
      <c r="G61" s="28"/>
      <c r="H61" s="28"/>
      <c r="I61" s="28"/>
    </row>
    <row r="62" ht="15.75" customHeight="1">
      <c r="A62" s="34" t="s">
        <v>164</v>
      </c>
      <c r="B62" s="17"/>
      <c r="C62" s="17"/>
      <c r="D62" s="17"/>
      <c r="E62" s="17"/>
      <c r="F62" s="17"/>
      <c r="G62" s="17"/>
      <c r="H62" s="17"/>
      <c r="I62" s="8"/>
    </row>
    <row r="63" ht="42.0" customHeight="1">
      <c r="A63" s="18">
        <v>45.0</v>
      </c>
      <c r="B63" s="19" t="s">
        <v>165</v>
      </c>
      <c r="C63" s="20" t="s">
        <v>166</v>
      </c>
      <c r="D63" s="21" t="s">
        <v>167</v>
      </c>
      <c r="E63" s="22" t="s">
        <v>28</v>
      </c>
      <c r="F63" s="23"/>
      <c r="G63" s="23"/>
      <c r="H63" s="23"/>
      <c r="I63" s="23"/>
    </row>
    <row r="64" ht="42.0" customHeight="1">
      <c r="A64" s="18">
        <v>46.0</v>
      </c>
      <c r="B64" s="24" t="s">
        <v>168</v>
      </c>
      <c r="C64" s="25" t="s">
        <v>169</v>
      </c>
      <c r="D64" s="26" t="s">
        <v>170</v>
      </c>
      <c r="E64" s="27" t="s">
        <v>28</v>
      </c>
      <c r="F64" s="28"/>
      <c r="G64" s="28"/>
      <c r="H64" s="28"/>
      <c r="I64" s="28"/>
    </row>
    <row r="65" ht="42.0" customHeight="1">
      <c r="A65" s="18">
        <v>47.0</v>
      </c>
      <c r="B65" s="19" t="s">
        <v>171</v>
      </c>
      <c r="C65" s="20" t="s">
        <v>172</v>
      </c>
      <c r="D65" s="21" t="s">
        <v>173</v>
      </c>
      <c r="E65" s="22" t="s">
        <v>28</v>
      </c>
      <c r="F65" s="23"/>
      <c r="G65" s="23"/>
      <c r="H65" s="23"/>
      <c r="I65" s="23"/>
    </row>
    <row r="66" ht="42.0" customHeight="1">
      <c r="A66" s="18">
        <v>48.0</v>
      </c>
      <c r="B66" s="24" t="s">
        <v>174</v>
      </c>
      <c r="C66" s="25" t="s">
        <v>175</v>
      </c>
      <c r="D66" s="26" t="s">
        <v>176</v>
      </c>
      <c r="E66" s="27" t="s">
        <v>28</v>
      </c>
      <c r="F66" s="28"/>
      <c r="G66" s="28"/>
      <c r="H66" s="28"/>
      <c r="I66" s="28"/>
    </row>
    <row r="67" ht="42.0" customHeight="1">
      <c r="A67" s="18">
        <v>49.0</v>
      </c>
      <c r="B67" s="19" t="s">
        <v>177</v>
      </c>
      <c r="C67" s="20" t="s">
        <v>178</v>
      </c>
      <c r="D67" s="21" t="s">
        <v>179</v>
      </c>
      <c r="E67" s="22" t="s">
        <v>28</v>
      </c>
      <c r="F67" s="23"/>
      <c r="G67" s="23"/>
      <c r="H67" s="23"/>
      <c r="I67" s="23"/>
    </row>
    <row r="68" ht="42.0" customHeight="1">
      <c r="A68" s="18">
        <v>50.0</v>
      </c>
      <c r="B68" s="24" t="s">
        <v>180</v>
      </c>
      <c r="C68" s="25" t="s">
        <v>181</v>
      </c>
      <c r="D68" s="26" t="s">
        <v>182</v>
      </c>
      <c r="E68" s="27" t="s">
        <v>28</v>
      </c>
      <c r="F68" s="28"/>
      <c r="G68" s="28"/>
      <c r="H68" s="28"/>
      <c r="I68" s="28"/>
    </row>
    <row r="69" ht="19.5" customHeight="1">
      <c r="A69" s="35" t="s">
        <v>183</v>
      </c>
      <c r="B69" s="17"/>
      <c r="C69" s="17"/>
      <c r="D69" s="17"/>
      <c r="E69" s="8"/>
      <c r="F69" s="35" t="s">
        <v>184</v>
      </c>
      <c r="G69" s="17"/>
      <c r="H69" s="17"/>
      <c r="I69" s="8"/>
    </row>
    <row r="70" ht="15.75" customHeight="1">
      <c r="A70" s="36" t="s">
        <v>185</v>
      </c>
      <c r="B70" s="2"/>
      <c r="C70" s="2"/>
      <c r="D70" s="2"/>
      <c r="E70" s="2"/>
      <c r="F70" s="2"/>
      <c r="G70" s="2"/>
      <c r="H70" s="2"/>
      <c r="I70" s="3"/>
    </row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0">
    <mergeCell ref="A1:I1"/>
    <mergeCell ref="A2:I2"/>
    <mergeCell ref="A3:I3"/>
    <mergeCell ref="A4:I4"/>
    <mergeCell ref="C5:D5"/>
    <mergeCell ref="E5:F5"/>
    <mergeCell ref="G5:H5"/>
    <mergeCell ref="A5:B5"/>
    <mergeCell ref="A6:B6"/>
    <mergeCell ref="C6:D6"/>
    <mergeCell ref="E6:F6"/>
    <mergeCell ref="C7:D7"/>
    <mergeCell ref="E7:F7"/>
    <mergeCell ref="G7:H7"/>
    <mergeCell ref="A7:B7"/>
    <mergeCell ref="A8:B8"/>
    <mergeCell ref="C8:D8"/>
    <mergeCell ref="E8:F8"/>
    <mergeCell ref="A9:I9"/>
    <mergeCell ref="A11:I11"/>
    <mergeCell ref="A20:I20"/>
    <mergeCell ref="A69:E69"/>
    <mergeCell ref="A70:I70"/>
    <mergeCell ref="A27:I27"/>
    <mergeCell ref="A34:I34"/>
    <mergeCell ref="A44:I44"/>
    <mergeCell ref="A49:I49"/>
    <mergeCell ref="A56:I56"/>
    <mergeCell ref="A62:I62"/>
    <mergeCell ref="F69:I69"/>
  </mergeCells>
  <conditionalFormatting sqref="E11:E68">
    <cfRule type="cellIs" dxfId="0" priority="1" operator="equal">
      <formula>"✓ Compliant"</formula>
    </cfRule>
  </conditionalFormatting>
  <conditionalFormatting sqref="E11:E68">
    <cfRule type="cellIs" dxfId="1" priority="2" operator="equal">
      <formula>"✗ Non-Compliant"</formula>
    </cfRule>
  </conditionalFormatting>
  <conditionalFormatting sqref="E11:E68">
    <cfRule type="cellIs" dxfId="2" priority="3" operator="equal">
      <formula>"~ Partial"</formula>
    </cfRule>
  </conditionalFormatting>
  <dataValidations>
    <dataValidation type="list" allowBlank="1" sqref="E12:E19 E21:E26 E28:E33 E35:E43 E45:E48 E50:E55 E57:E61 E63:E68">
      <formula1>"✓ Compliant,✗ Non-Compliant,~ Partial,N/A,Not Checked"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4.0"/>
    <col customWidth="1" min="2" max="2" width="36.0"/>
    <col customWidth="1" min="3" max="6" width="14.0"/>
    <col customWidth="1" min="7" max="7" width="16.0"/>
    <col customWidth="1" min="8" max="26" width="8.71"/>
  </cols>
  <sheetData>
    <row r="1" ht="9.75" customHeight="1">
      <c r="A1" s="1"/>
      <c r="B1" s="2"/>
      <c r="C1" s="2"/>
      <c r="D1" s="2"/>
      <c r="E1" s="2"/>
      <c r="F1" s="2"/>
      <c r="G1" s="3"/>
    </row>
    <row r="2" ht="37.5" customHeight="1">
      <c r="A2" s="37" t="s">
        <v>186</v>
      </c>
      <c r="B2" s="2"/>
      <c r="C2" s="2"/>
      <c r="D2" s="2"/>
      <c r="E2" s="2"/>
      <c r="F2" s="2"/>
      <c r="G2" s="3"/>
    </row>
    <row r="3" ht="18.0" customHeight="1">
      <c r="A3" s="5" t="s">
        <v>187</v>
      </c>
      <c r="B3" s="2"/>
      <c r="C3" s="2"/>
      <c r="D3" s="2"/>
      <c r="E3" s="2"/>
      <c r="F3" s="2"/>
      <c r="G3" s="3"/>
    </row>
    <row r="4" ht="18.0" customHeight="1">
      <c r="A4" s="6" t="s">
        <v>188</v>
      </c>
      <c r="B4" s="2"/>
      <c r="C4" s="2"/>
      <c r="D4" s="2"/>
      <c r="E4" s="2"/>
      <c r="F4" s="2"/>
      <c r="G4" s="3"/>
    </row>
    <row r="5" ht="15.75" customHeight="1">
      <c r="B5" s="18" t="s">
        <v>189</v>
      </c>
      <c r="C5" s="38" t="s">
        <v>190</v>
      </c>
      <c r="D5" s="39" t="s">
        <v>191</v>
      </c>
      <c r="E5" s="40" t="s">
        <v>192</v>
      </c>
      <c r="F5" s="41" t="s">
        <v>193</v>
      </c>
    </row>
    <row r="6" ht="51.75" customHeight="1">
      <c r="B6" s="42">
        <f>50</f>
        <v>50</v>
      </c>
      <c r="C6" s="43">
        <f>COUNTIF('Warehouse Checklist'!E11:E68,"✓ Compliant")</f>
        <v>0</v>
      </c>
      <c r="D6" s="44">
        <f>COUNTIF('Warehouse Checklist'!E11:E68,"✗ Non-Compliant")</f>
        <v>0</v>
      </c>
      <c r="E6" s="45">
        <f>COUNTIF('Warehouse Checklist'!E11:E68,"~ Partial")</f>
        <v>0</v>
      </c>
      <c r="F6" s="46">
        <f>COUNTIF('Warehouse Checklist'!E11:E68,"Not Checked")</f>
        <v>50</v>
      </c>
    </row>
    <row r="7" ht="19.5" customHeight="1">
      <c r="B7" s="47" t="s">
        <v>194</v>
      </c>
      <c r="C7" s="48" t="s">
        <v>194</v>
      </c>
      <c r="D7" s="49" t="s">
        <v>194</v>
      </c>
      <c r="E7" s="50" t="s">
        <v>194</v>
      </c>
      <c r="F7" s="51" t="s">
        <v>194</v>
      </c>
    </row>
    <row r="8" ht="12.0" customHeight="1"/>
    <row r="9" ht="15.75" customHeight="1">
      <c r="B9" s="52" t="s">
        <v>195</v>
      </c>
      <c r="C9" s="17"/>
      <c r="D9" s="17"/>
      <c r="E9" s="17"/>
      <c r="F9" s="8"/>
    </row>
    <row r="10" ht="37.5" customHeight="1">
      <c r="B10" s="53">
        <f>COUNTIF('Warehouse Checklist'!E11:E68,"✓ Compliant")/50</f>
        <v>0</v>
      </c>
      <c r="C10" s="17"/>
      <c r="D10" s="17"/>
      <c r="E10" s="17"/>
      <c r="F10" s="8"/>
    </row>
    <row r="12" ht="13.5" customHeight="1"/>
    <row r="13" ht="24.0" customHeight="1">
      <c r="A13" s="54"/>
      <c r="B13" s="54" t="s">
        <v>196</v>
      </c>
      <c r="C13" s="54" t="s">
        <v>197</v>
      </c>
      <c r="D13" s="54" t="s">
        <v>198</v>
      </c>
      <c r="E13" s="54" t="s">
        <v>199</v>
      </c>
      <c r="F13" s="54" t="s">
        <v>200</v>
      </c>
      <c r="G13" s="54" t="s">
        <v>201</v>
      </c>
    </row>
    <row r="14" ht="19.5" customHeight="1">
      <c r="A14" s="55"/>
      <c r="B14" s="56" t="s">
        <v>202</v>
      </c>
      <c r="C14" s="57">
        <v>8.0</v>
      </c>
      <c r="D14" s="58">
        <f>COUNTIF('Warehouse Checklist'!E12:E19,"✓ Compliant")</f>
        <v>0</v>
      </c>
      <c r="E14" s="59">
        <f>COUNTIF('Warehouse Checklist'!E12:E19,"✗ Non-Compliant")</f>
        <v>0</v>
      </c>
      <c r="F14" s="60">
        <f>COUNTIF('Warehouse Checklist'!E12:E19,"~ Partial")</f>
        <v>0</v>
      </c>
      <c r="G14" s="61">
        <f>IFERROR(COUNTIF('Warehouse Checklist'!E12:E19,"✓ Compliant")/8,0)</f>
        <v>0</v>
      </c>
    </row>
    <row r="15" ht="19.5" customHeight="1">
      <c r="A15" s="55"/>
      <c r="B15" s="62" t="s">
        <v>203</v>
      </c>
      <c r="C15" s="57">
        <v>6.0</v>
      </c>
      <c r="D15" s="58">
        <f>COUNTIF('Warehouse Checklist'!E21:E26,"✓ Compliant")</f>
        <v>0</v>
      </c>
      <c r="E15" s="59">
        <f>COUNTIF('Warehouse Checklist'!E21:E26,"✗ Non-Compliant")</f>
        <v>0</v>
      </c>
      <c r="F15" s="60">
        <f>COUNTIF('Warehouse Checklist'!E21:E26,"~ Partial")</f>
        <v>0</v>
      </c>
      <c r="G15" s="61">
        <f>IFERROR(COUNTIF('Warehouse Checklist'!E21:E26,"✓ Compliant")/6,0)</f>
        <v>0</v>
      </c>
    </row>
    <row r="16" ht="19.5" customHeight="1">
      <c r="A16" s="55"/>
      <c r="B16" s="63" t="s">
        <v>204</v>
      </c>
      <c r="C16" s="57">
        <v>6.0</v>
      </c>
      <c r="D16" s="58">
        <f>COUNTIF('Warehouse Checklist'!E28:E33,"✓ Compliant")</f>
        <v>0</v>
      </c>
      <c r="E16" s="59">
        <f>COUNTIF('Warehouse Checklist'!E28:E33,"✗ Non-Compliant")</f>
        <v>0</v>
      </c>
      <c r="F16" s="60">
        <f>COUNTIF('Warehouse Checklist'!E28:E33,"~ Partial")</f>
        <v>0</v>
      </c>
      <c r="G16" s="61">
        <f>IFERROR(COUNTIF('Warehouse Checklist'!E28:E33,"✓ Compliant")/6,0)</f>
        <v>0</v>
      </c>
    </row>
    <row r="17" ht="19.5" customHeight="1">
      <c r="A17" s="55"/>
      <c r="B17" s="64" t="s">
        <v>205</v>
      </c>
      <c r="C17" s="57">
        <v>9.0</v>
      </c>
      <c r="D17" s="58">
        <f>COUNTIF('Warehouse Checklist'!E35:E43,"✓ Compliant")</f>
        <v>0</v>
      </c>
      <c r="E17" s="59">
        <f>COUNTIF('Warehouse Checklist'!E35:E43,"✗ Non-Compliant")</f>
        <v>0</v>
      </c>
      <c r="F17" s="60">
        <f>COUNTIF('Warehouse Checklist'!E35:E43,"~ Partial")</f>
        <v>0</v>
      </c>
      <c r="G17" s="61">
        <f>IFERROR(COUNTIF('Warehouse Checklist'!E35:E43,"✓ Compliant")/9,0)</f>
        <v>0</v>
      </c>
    </row>
    <row r="18" ht="19.5" customHeight="1">
      <c r="A18" s="55"/>
      <c r="B18" s="62" t="s">
        <v>206</v>
      </c>
      <c r="C18" s="57">
        <v>4.0</v>
      </c>
      <c r="D18" s="58">
        <f>COUNTIF('Warehouse Checklist'!E45:E48,"✓ Compliant")</f>
        <v>0</v>
      </c>
      <c r="E18" s="59">
        <f>COUNTIF('Warehouse Checklist'!E45:E48,"✗ Non-Compliant")</f>
        <v>0</v>
      </c>
      <c r="F18" s="60">
        <f>COUNTIF('Warehouse Checklist'!E45:E48,"~ Partial")</f>
        <v>0</v>
      </c>
      <c r="G18" s="61">
        <f>IFERROR(COUNTIF('Warehouse Checklist'!E45:E48,"✓ Compliant")/4,0)</f>
        <v>0</v>
      </c>
    </row>
    <row r="19" ht="19.5" customHeight="1">
      <c r="A19" s="55"/>
      <c r="B19" s="65" t="s">
        <v>207</v>
      </c>
      <c r="C19" s="57">
        <v>6.0</v>
      </c>
      <c r="D19" s="58">
        <f>COUNTIF('Warehouse Checklist'!E50:E55,"✓ Compliant")</f>
        <v>0</v>
      </c>
      <c r="E19" s="59">
        <f>COUNTIF('Warehouse Checklist'!E50:E55,"✗ Non-Compliant")</f>
        <v>0</v>
      </c>
      <c r="F19" s="60">
        <f>COUNTIF('Warehouse Checklist'!E50:E55,"~ Partial")</f>
        <v>0</v>
      </c>
      <c r="G19" s="61">
        <f>IFERROR(COUNTIF('Warehouse Checklist'!E50:E55,"✓ Compliant")/6,0)</f>
        <v>0</v>
      </c>
    </row>
    <row r="20" ht="19.5" customHeight="1">
      <c r="A20" s="55"/>
      <c r="B20" s="66" t="s">
        <v>208</v>
      </c>
      <c r="C20" s="57">
        <v>5.0</v>
      </c>
      <c r="D20" s="58">
        <f>COUNTIF('Warehouse Checklist'!E57:E61,"✓ Compliant")</f>
        <v>0</v>
      </c>
      <c r="E20" s="59">
        <f>COUNTIF('Warehouse Checklist'!E57:E61,"✗ Non-Compliant")</f>
        <v>0</v>
      </c>
      <c r="F20" s="60">
        <f>COUNTIF('Warehouse Checklist'!E57:E61,"~ Partial")</f>
        <v>0</v>
      </c>
      <c r="G20" s="61">
        <f>IFERROR(COUNTIF('Warehouse Checklist'!E57:E61,"✓ Compliant")/5,0)</f>
        <v>0</v>
      </c>
    </row>
    <row r="21" ht="19.5" customHeight="1">
      <c r="A21" s="55"/>
      <c r="B21" s="67" t="s">
        <v>209</v>
      </c>
      <c r="C21" s="57">
        <v>6.0</v>
      </c>
      <c r="D21" s="58">
        <f>COUNTIF('Warehouse Checklist'!E63:E68,"✓ Compliant")</f>
        <v>0</v>
      </c>
      <c r="E21" s="59">
        <f>COUNTIF('Warehouse Checklist'!E63:E68,"✗ Non-Compliant")</f>
        <v>0</v>
      </c>
      <c r="F21" s="60">
        <f>COUNTIF('Warehouse Checklist'!E63:E68,"~ Partial")</f>
        <v>0</v>
      </c>
      <c r="G21" s="61">
        <f>IFERROR(COUNTIF('Warehouse Checklist'!E63:E68,"✓ Compliant")/6,0)</f>
        <v>0</v>
      </c>
    </row>
    <row r="22" ht="15.75" customHeight="1"/>
    <row r="23" ht="18.0" customHeight="1">
      <c r="B23" s="68" t="s">
        <v>210</v>
      </c>
      <c r="C23" s="17"/>
      <c r="D23" s="17"/>
      <c r="E23" s="17"/>
      <c r="F23" s="17"/>
      <c r="G23" s="8"/>
    </row>
    <row r="24" ht="18.0" customHeight="1">
      <c r="B24" s="58" t="s">
        <v>211</v>
      </c>
      <c r="C24" s="69" t="s">
        <v>212</v>
      </c>
      <c r="D24" s="17"/>
      <c r="E24" s="17"/>
      <c r="F24" s="17"/>
      <c r="G24" s="8"/>
    </row>
    <row r="25" ht="18.0" customHeight="1">
      <c r="B25" s="59" t="s">
        <v>213</v>
      </c>
      <c r="C25" s="69" t="s">
        <v>214</v>
      </c>
      <c r="D25" s="17"/>
      <c r="E25" s="17"/>
      <c r="F25" s="17"/>
      <c r="G25" s="8"/>
    </row>
    <row r="26" ht="18.0" customHeight="1">
      <c r="B26" s="60" t="s">
        <v>215</v>
      </c>
      <c r="C26" s="69" t="s">
        <v>216</v>
      </c>
      <c r="D26" s="17"/>
      <c r="E26" s="17"/>
      <c r="F26" s="17"/>
      <c r="G26" s="8"/>
    </row>
    <row r="27" ht="18.0" customHeight="1">
      <c r="B27" s="70" t="s">
        <v>217</v>
      </c>
      <c r="C27" s="69" t="s">
        <v>218</v>
      </c>
      <c r="D27" s="17"/>
      <c r="E27" s="17"/>
      <c r="F27" s="17"/>
      <c r="G27" s="8"/>
    </row>
    <row r="28" ht="18.0" customHeight="1">
      <c r="B28" s="71" t="s">
        <v>28</v>
      </c>
      <c r="C28" s="69" t="s">
        <v>219</v>
      </c>
      <c r="D28" s="17"/>
      <c r="E28" s="17"/>
      <c r="F28" s="17"/>
      <c r="G28" s="8"/>
    </row>
    <row r="29" ht="15.75" customHeight="1">
      <c r="A29" s="36" t="s">
        <v>220</v>
      </c>
      <c r="B29" s="2"/>
      <c r="C29" s="2"/>
      <c r="D29" s="2"/>
      <c r="E29" s="2"/>
      <c r="F29" s="2"/>
      <c r="G29" s="3"/>
    </row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C24:G24"/>
    <mergeCell ref="C25:G25"/>
    <mergeCell ref="C26:G26"/>
    <mergeCell ref="C27:G27"/>
    <mergeCell ref="C28:G28"/>
    <mergeCell ref="A29:G29"/>
    <mergeCell ref="A1:G1"/>
    <mergeCell ref="A2:G2"/>
    <mergeCell ref="A3:G3"/>
    <mergeCell ref="A4:G4"/>
    <mergeCell ref="B9:F9"/>
    <mergeCell ref="B10:F10"/>
    <mergeCell ref="B23:G23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2026-03-08T19:07:16Z</dcterms:created>
  <dc:creator>openpyxl</dc:creator>
</cp:coreProperties>
</file>